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103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kumar97/dev/teps/app/src/test/resources/CrbReportsPlugin/Template/"/>
    </mc:Choice>
  </mc:AlternateContent>
  <bookViews>
    <workbookView xWindow="3880" yWindow="2200" windowWidth="28040" windowHeight="17440" activeTab="0"/>
  </bookViews>
  <sheets>
    <sheet name="Sheet1" sheetId="1" r:id="rId2"/>
  </sheets>
  <definedNames/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7" i="1" l="1"/>
</calcChain>
</file>

<file path=xl/sharedStrings.xml><?xml version="1.0" encoding="utf-8"?>
<sst xmlns="http://schemas.openxmlformats.org/spreadsheetml/2006/main" count="88" uniqueCount="88">
  <si>
    <t>Balance Sheet</t>
  </si>
  <si>
    <t>Load Karma Inc</t>
  </si>
  <si>
    <t>As of December 31, 2024</t>
  </si>
  <si>
    <t>Assets</t>
  </si>
  <si>
    <t>Current Assets</t>
  </si>
  <si>
    <t>Bank Accounts</t>
  </si>
  <si>
    <t>1000-10 Bofa Checking</t>
  </si>
  <si>
    <t>1000-11 QuickBooks AP Checking</t>
  </si>
  <si>
    <t>EFS Account</t>
  </si>
  <si>
    <t>Total for Bank Accounts</t>
  </si>
  <si>
    <t>Accounts Receivable</t>
  </si>
  <si>
    <t>1000-20 Accounts receivable (A/R)</t>
  </si>
  <si>
    <t>Rent Receivable</t>
  </si>
  <si>
    <t>Total for Accounts Receivable</t>
  </si>
  <si>
    <t>Other Current Assets</t>
  </si>
  <si>
    <t>1000-60 Software</t>
  </si>
  <si>
    <t>Allowance for bad debts</t>
  </si>
  <si>
    <t>Payments to deposit</t>
  </si>
  <si>
    <t>Prepaid expenses</t>
  </si>
  <si>
    <t>Prepaid Insurance</t>
  </si>
  <si>
    <t>Prepaid Rent</t>
  </si>
  <si>
    <t>Uncategorized Asset</t>
  </si>
  <si>
    <t>Total for Other Current Assets</t>
  </si>
  <si>
    <t>Total for Current Assets</t>
  </si>
  <si>
    <t>Fixed Assets</t>
  </si>
  <si>
    <t>1000-50 Vehicles</t>
  </si>
  <si>
    <t>Accumulated depreciation</t>
  </si>
  <si>
    <t>Buildings</t>
  </si>
  <si>
    <t>Furniture &amp; fixtures</t>
  </si>
  <si>
    <t>Total for Fixed Assets</t>
  </si>
  <si>
    <t>Other Assets</t>
  </si>
  <si>
    <t>1000-70 Security deposits</t>
  </si>
  <si>
    <t>Loans to New Haven</t>
  </si>
  <si>
    <t>Loan to Dialsight</t>
  </si>
  <si>
    <t>Long-term loans to related parties</t>
  </si>
  <si>
    <t>1000-30 Loans to Jas</t>
  </si>
  <si>
    <t>1000-40 Sydnee X Inc</t>
  </si>
  <si>
    <t>Loan to Karam</t>
  </si>
  <si>
    <t>Total for Long-term loans to related parties</t>
  </si>
  <si>
    <t>Total for Other Assets</t>
  </si>
  <si>
    <t>Total for Assets</t>
  </si>
  <si>
    <t>Liabilities and Equity</t>
  </si>
  <si>
    <t>Liabilities</t>
  </si>
  <si>
    <t>Current Liabilities</t>
  </si>
  <si>
    <t>Accounts Payable</t>
  </si>
  <si>
    <t>2000-10 Accounts Payable (A/P)</t>
  </si>
  <si>
    <t>Total for Accounts Payable</t>
  </si>
  <si>
    <t>Credit Cards</t>
  </si>
  <si>
    <t>2000-99-1 Bofa CC Kelvin</t>
  </si>
  <si>
    <t>2000-99-2 Bofa CC Karam</t>
  </si>
  <si>
    <t>2000-99-3 Bofa CC Jas</t>
  </si>
  <si>
    <t>Business Gold Card (1007)</t>
  </si>
  <si>
    <t>Total for Credit Cards</t>
  </si>
  <si>
    <t>Other Current Liabilities</t>
  </si>
  <si>
    <t>2000-20 Accrue Expenses</t>
  </si>
  <si>
    <t>2000-40 Payroll Liabilities</t>
  </si>
  <si>
    <t>2000-00-1 Medical Insurance - SimplyInsured</t>
  </si>
  <si>
    <t>2000-00-2 Guideline Traditional 401(k)</t>
  </si>
  <si>
    <t>200-00-3 Dental Insurance - SimplyInsured</t>
  </si>
  <si>
    <t>200-00-4 Federal Taxes (941/943/944)</t>
  </si>
  <si>
    <t>200-00-5 CA PIT / SDI</t>
  </si>
  <si>
    <t>200-00-6 Federal Unemployment (940)</t>
  </si>
  <si>
    <t>200-00-7 Vision Insurance - SimplyInsured</t>
  </si>
  <si>
    <t>200-00-8 CA SUI / ETT</t>
  </si>
  <si>
    <t>200-00-9 Guideline Roth 401(k)</t>
  </si>
  <si>
    <t>Total for 2000-40 Payroll Liabilities</t>
  </si>
  <si>
    <t>Customer prepayments</t>
  </si>
  <si>
    <t>Direct Deposit Payable</t>
  </si>
  <si>
    <t>Loan From KanexPro</t>
  </si>
  <si>
    <t>Total for Other Current Liabilities</t>
  </si>
  <si>
    <t>Total for Current Liabilities</t>
  </si>
  <si>
    <t>Long-term Liabilities</t>
  </si>
  <si>
    <t>2000-30 Quickbooks Capital Loan</t>
  </si>
  <si>
    <t>2000-50 Tesla Model Y Loan</t>
  </si>
  <si>
    <t>Total for Long-term Liabilities</t>
  </si>
  <si>
    <t>Total for Liabilities</t>
  </si>
  <si>
    <t>Equity</t>
  </si>
  <si>
    <t>3000-10 Opening balance equity- Kelvin Yan</t>
  </si>
  <si>
    <t>3000-20 Owner's Equity-Vivek</t>
  </si>
  <si>
    <t>3000-30 Owner's Equity- Karam</t>
  </si>
  <si>
    <t>3000-40 Owner's Equity- Jas</t>
  </si>
  <si>
    <t>Retained Earnings</t>
  </si>
  <si>
    <t>Net Income</t>
  </si>
  <si>
    <t>Total for Equity</t>
  </si>
  <si>
    <t>Total for Liabilities and Equity</t>
  </si>
  <si>
    <t>Distribution account</t>
  </si>
  <si>
    <t>Total</t>
  </si>
  <si>
    <t>Accrual Basis Friday, March 20, 2026 09:34 AM GMT-07:00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</si>
</sst>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7" formatCode="$#,##0.00"/>
    <numFmt numFmtId="178" formatCode="#,##0.00"/>
  </numFmts>
  <fonts count="9">
    <font>
      <sz val="12"/>
      <color theme="1"/>
      <name val="Calibri"/>
      <family val="2"/>
      <scheme val="minor"/>
    </font>
    <font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</border>
    <border>
      <left/>
      <right/>
      <top style="thin">
        <color auto="1"/>
      </top>
      <bottom/>
    </border>
  </borders>
  <cellStyleXfs count="23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2" fillId="0" borderId="1">
      <alignment/>
      <protection/>
    </xf>
    <xf numFmtId="0" fontId="2" fillId="0" borderId="0">
      <alignment/>
      <protection/>
    </xf>
    <xf numFmtId="0" fontId="2" fillId="0" borderId="2">
      <alignment/>
      <protection/>
    </xf>
  </cellStyleXfs>
  <cellXfs count="58">
    <xf numFmtId="0" fontId="0" fillId="0" borderId="0" xfId="0"/>
    <xf numFmtId="0" fontId="2" fillId="0" borderId="0" xfId="0" applyFon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0" fillId="0" borderId="0" xfId="0" applyAlignment="1">
      <alignment horizontal="left" indent="1"/>
    </xf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3" fillId="0" borderId="0" xfId="0" applyFont="1" applyAlignment="1">
      <alignment horizontal="left" indent="2"/>
    </xf>
    <xf numFmtId="0" fontId="0" fillId="0" borderId="0" xfId="0" applyAlignment="1">
      <alignment horizontal="left" indent="3"/>
    </xf>
    <xf numFmtId="0" fontId="3" fillId="0" borderId="0" xfId="0" applyFont="1" applyAlignment="1">
      <alignment horizontal="left" indent="3"/>
    </xf>
    <xf numFmtId="178" fontId="0" fillId="0" borderId="0" xfId="0" applyNumberFormat="1"/>
    <xf numFmtId="178" fontId="3" fillId="0" borderId="0" xfId="0" applyNumberFormat="1" applyFont="1"/>
    <xf numFmtId="0" fontId="2" fillId="0" borderId="0" xfId="0" applyFont="1" applyAlignment="1">
      <alignment horizontal="left" indent="2"/>
    </xf>
    <xf numFmtId="0" fontId="4" fillId="0" borderId="0" xfId="0" applyFont="1" applyAlignment="1">
      <alignment horizontal="left" indent="2"/>
    </xf>
    <xf numFmtId="177" fontId="0" fillId="0" borderId="0" xfId="0" applyNumberFormat="1"/>
    <xf numFmtId="177" fontId="2" fillId="0" borderId="0" xfId="0" applyNumberFormat="1" applyFont="1"/>
    <xf numFmtId="177" fontId="2" fillId="0" borderId="2" xfId="0" applyNumberFormat="1" applyFont="1" applyBorder="1"/>
    <xf numFmtId="177" fontId="4" fillId="0" borderId="2" xfId="0" applyNumberFormat="1" applyFont="1" applyBorder="1"/>
    <xf numFmtId="0" fontId="2" fillId="0" borderId="0" xfId="0" applyFont="1" applyAlignment="1">
      <alignment horizontal="left" indent="1"/>
    </xf>
    <xf numFmtId="0" fontId="4" fillId="0" borderId="0" xfId="0" applyFont="1" applyAlignment="1">
      <alignment horizontal="left" indent="1"/>
    </xf>
    <xf numFmtId="0" fontId="3" fillId="0" borderId="0" xfId="0" applyFont="1"/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0" fillId="0" borderId="0" xfId="0" applyAlignment="1">
      <alignment horizontal="left" indent="4"/>
    </xf>
    <xf numFmtId="0" fontId="3" fillId="0" borderId="0" xfId="0" applyFont="1" applyAlignment="1">
      <alignment horizontal="left" indent="4"/>
    </xf>
    <xf numFmtId="0" fontId="2" fillId="0" borderId="0" xfId="0" applyFont="1" applyAlignment="1">
      <alignment horizontal="left" indent="3"/>
    </xf>
    <xf numFmtId="0" fontId="4" fillId="0" borderId="0" xfId="0" applyFont="1" applyAlignment="1">
      <alignment horizontal="left" indent="3"/>
    </xf>
    <xf numFmtId="0" fontId="0" fillId="0" borderId="0" xfId="0" applyAlignment="1">
      <alignment horizontal="left" indent="5"/>
    </xf>
    <xf numFmtId="0" fontId="3" fillId="0" borderId="0" xfId="0" applyFont="1" applyAlignment="1">
      <alignment horizontal="left" indent="5"/>
    </xf>
    <xf numFmtId="0" fontId="2" fillId="0" borderId="0" xfId="0" applyFont="1" applyAlignment="1">
      <alignment horizontal="left" indent="4"/>
    </xf>
    <xf numFmtId="0" fontId="4" fillId="0" borderId="0" xfId="0" applyFont="1" applyAlignment="1">
      <alignment horizontal="left" indent="4"/>
    </xf>
    <xf numFmtId="0" fontId="2" fillId="0" borderId="1" xfId="20">
      <alignment/>
      <protection/>
    </xf>
    <xf numFmtId="0" fontId="5" fillId="0" borderId="1" xfId="20" applyFont="1">
      <alignment/>
      <protection/>
    </xf>
    <xf numFmtId="0" fontId="8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5" fillId="0" borderId="1" xfId="20" applyFont="1" applyAlignment="1">
      <alignment wrapText="1"/>
      <protection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 wrapText="1" indent="1"/>
    </xf>
    <xf numFmtId="0" fontId="3" fillId="0" borderId="0" xfId="0" applyFont="1" applyAlignment="1">
      <alignment horizontal="left" wrapText="1" indent="2"/>
    </xf>
    <xf numFmtId="0" fontId="3" fillId="0" borderId="0" xfId="0" applyFont="1" applyAlignment="1">
      <alignment horizontal="left" wrapText="1" indent="3"/>
    </xf>
    <xf numFmtId="0" fontId="4" fillId="0" borderId="0" xfId="0" applyFont="1" applyAlignment="1">
      <alignment horizontal="left" wrapText="1" indent="2"/>
    </xf>
    <xf numFmtId="0" fontId="4" fillId="0" borderId="0" xfId="0" applyFont="1" applyAlignment="1">
      <alignment horizontal="left" wrapText="1" indent="1"/>
    </xf>
    <xf numFmtId="0" fontId="4" fillId="0" borderId="0" xfId="0" applyFont="1" applyAlignment="1">
      <alignment horizontal="left" wrapText="1"/>
    </xf>
    <xf numFmtId="0" fontId="3" fillId="0" borderId="0" xfId="0" applyFont="1" applyAlignment="1">
      <alignment horizontal="left" wrapText="1" indent="4"/>
    </xf>
    <xf numFmtId="0" fontId="4" fillId="0" borderId="0" xfId="0" applyFont="1" applyAlignment="1">
      <alignment horizontal="left" wrapText="1" indent="3"/>
    </xf>
    <xf numFmtId="0" fontId="3" fillId="0" borderId="0" xfId="0" applyFont="1" applyAlignment="1">
      <alignment horizontal="left" wrapText="1" indent="5"/>
    </xf>
    <xf numFmtId="0" fontId="4" fillId="0" borderId="0" xfId="0" applyFont="1" applyAlignment="1">
      <alignment horizontal="left" wrapText="1" indent="4"/>
    </xf>
    <xf numFmtId="0" fontId="0" fillId="0" borderId="0" xfId="0" applyAlignment="1">
      <alignment wrapText="1"/>
    </xf>
    <xf numFmtId="0" fontId="5" fillId="0" borderId="1" xfId="20" applyFont="1" applyBorder="1" applyAlignment="1">
      <alignment wrapText="1"/>
      <protection/>
    </xf>
    <xf numFmtId="0" fontId="5" fillId="0" borderId="1" xfId="20" applyFont="1" applyBorder="1" applyAlignment="1">
      <alignment horizontal="center" wrapText="1"/>
      <protection/>
    </xf>
    <xf numFmtId="178" fontId="3" fillId="0" borderId="0" xfId="0" applyNumberFormat="1" applyFont="1" applyAlignment="1">
      <alignment wrapText="1"/>
    </xf>
    <xf numFmtId="177" fontId="4" fillId="0" borderId="2" xfId="0" applyNumberFormat="1" applyFont="1" applyBorder="1" applyAlignment="1">
      <alignment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center" wrapText="1"/>
    </xf>
  </cellXfs>
  <cellStyles count="9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  <cellStyle name="HeaderCellStyle" xfId="20"/>
    <cellStyle name="GroupedCellStyle" xfId="21"/>
    <cellStyle name="TotalCellStyle" xfId="2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theme" Target="theme/theme1.xml" /><Relationship Id="rId2" Type="http://schemas.openxmlformats.org/officeDocument/2006/relationships/worksheet" Target="worksheets/sheet1.xml" /><Relationship Id="rId3" Type="http://schemas.openxmlformats.org/officeDocument/2006/relationships/styles" Target="styles.xml" /><Relationship Id="rId4" Type="http://schemas.openxmlformats.org/officeDocument/2006/relationships/sharedStrings" Target="sharedStrings.xml" /><Relationship Id="rId5" Type="http://schemas.openxmlformats.org/officeDocument/2006/relationships/calcChain" Target="calcChain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r="http://schemas.microsoft.com/office/spreadsheetml/2014/revision" xmlns:x14ac="http://schemas.microsoft.com/office/spreadsheetml/2009/9/ac" xmlns:xr2="http://schemas.microsoft.com/office/spreadsheetml/2015/revision2" xmlns:xr3="http://schemas.microsoft.com/office/spreadsheetml/2016/revision3" mc:Ignorable="x14ac xr xr2 xr3" xr:uid="{8D4B3FEF-A70D-B944-82F4-C9836B181100}">
  <dimension ref="A1:B91"/>
  <sheetViews>
    <sheetView tabSelected="1" workbookViewId="0" topLeftCell="A1"/>
  </sheetViews>
  <sheetFormatPr defaultColWidth="11.255" defaultRowHeight="16" outlineLevelRow="5"/>
  <cols>
    <col min="1" max="1" width="38.5" style="51" customWidth="1"/>
    <col min="2" max="2" width="16.125" style="51" customWidth="1"/>
  </cols>
  <sheetData>
    <row r="1" spans="1:1" ht="16">
      <c r="A1" s="36" t="s">
        <v>0</v>
      </c>
    </row>
    <row r="2" spans="1:1" ht="16">
      <c r="A2" s="37" t="s">
        <v>1</v>
      </c>
    </row>
    <row r="3" spans="1:1" ht="16">
      <c r="A3" s="38" t="s">
        <v>2</v>
      </c>
    </row>
    <row r="5" spans="1:2" ht="16">
      <c r="A5" s="53" t="s">
        <v>85</v>
      </c>
      <c r="B5" s="53" t="s">
        <v>86</v>
      </c>
    </row>
    <row r="6" spans="1:1" ht="16">
      <c r="A6" s="40" t="s">
        <v>3</v>
      </c>
    </row>
    <row r="7" spans="1:1" ht="16" outlineLevel="1">
      <c r="A7" s="41" t="s">
        <v>4</v>
      </c>
    </row>
    <row r="8" spans="1:1" ht="16" outlineLevel="2">
      <c r="A8" s="42" t="s">
        <v>5</v>
      </c>
    </row>
    <row r="9" spans="1:2" ht="16" outlineLevel="3">
      <c r="A9" s="43" t="s">
        <v>6</v>
      </c>
      <c r="B9" s="54">
        <v>235633.34</v>
      </c>
    </row>
    <row r="10" spans="1:2" ht="16" outlineLevel="3">
      <c r="A10" s="43" t="s">
        <v>7</v>
      </c>
      <c r="B10" s="54">
        <v>45688.24</v>
      </c>
    </row>
    <row r="11" spans="1:2" ht="16" outlineLevel="3">
      <c r="A11" s="43" t="s">
        <v>8</v>
      </c>
      <c r="B11" s="54">
        <v>8102.32</v>
      </c>
    </row>
    <row r="12" spans="1:2" ht="16" outlineLevel="2">
      <c r="A12" s="44" t="s">
        <v>9</v>
      </c>
      <c r="B12" s="55">
        <f>B8+B9+B10+B11</f>
        <v>289423.9</v>
      </c>
    </row>
    <row r="13" spans="1:1" ht="16" outlineLevel="2">
      <c r="A13" s="42" t="s">
        <v>10</v>
      </c>
    </row>
    <row r="14" spans="1:2" ht="16" outlineLevel="3">
      <c r="A14" s="43" t="s">
        <v>11</v>
      </c>
      <c r="B14" s="54">
        <v>1575038.15</v>
      </c>
    </row>
    <row r="15" spans="1:2" ht="16" outlineLevel="3">
      <c r="A15" s="43" t="s">
        <v>12</v>
      </c>
      <c r="B15" s="54">
        <v>5831.0</v>
      </c>
    </row>
    <row r="16" spans="1:2" ht="16" outlineLevel="2">
      <c r="A16" s="44" t="s">
        <v>13</v>
      </c>
      <c r="B16" s="55">
        <f>B13+B14+B15</f>
        <v>1580869.15</v>
      </c>
    </row>
    <row r="17" spans="1:1" ht="16" outlineLevel="2">
      <c r="A17" s="42" t="s">
        <v>14</v>
      </c>
    </row>
    <row r="18" spans="1:2" ht="16" outlineLevel="3">
      <c r="A18" s="43" t="s">
        <v>15</v>
      </c>
      <c r="B18" s="54">
        <v>10000.0</v>
      </c>
    </row>
    <row r="19" spans="1:2" ht="16" outlineLevel="3">
      <c r="A19" s="43" t="s">
        <v>16</v>
      </c>
      <c r="B19" s="54">
        <v>-31687.0</v>
      </c>
    </row>
    <row r="20" spans="1:2" ht="16" outlineLevel="3">
      <c r="A20" s="43" t="s">
        <v>17</v>
      </c>
      <c r="B20" s="54">
        <v>7981.55</v>
      </c>
    </row>
    <row r="21" spans="1:2" ht="16" outlineLevel="3">
      <c r="A21" s="43" t="s">
        <v>18</v>
      </c>
      <c r="B21" s="54">
        <v>32890.08</v>
      </c>
    </row>
    <row r="22" spans="1:2" ht="16" outlineLevel="3">
      <c r="A22" s="43" t="s">
        <v>19</v>
      </c>
      <c r="B22" s="54">
        <v>13246.8</v>
      </c>
    </row>
    <row r="23" spans="1:2" ht="16" outlineLevel="3">
      <c r="A23" s="43" t="s">
        <v>20</v>
      </c>
      <c r="B23" s="54">
        <v>0</v>
      </c>
    </row>
    <row r="24" spans="1:2" ht="16" outlineLevel="3">
      <c r="A24" s="43" t="s">
        <v>21</v>
      </c>
      <c r="B24" s="54">
        <v>-16599.33</v>
      </c>
    </row>
    <row r="25" spans="1:2" ht="16" outlineLevel="2">
      <c r="A25" s="44" t="s">
        <v>22</v>
      </c>
      <c r="B25" s="55">
        <f>B17+B18+B19+B20+B21+B22+B23+B24</f>
        <v>15832.099999999999</v>
      </c>
    </row>
    <row r="26" spans="1:2" ht="16" outlineLevel="1">
      <c r="A26" s="45" t="s">
        <v>23</v>
      </c>
      <c r="B26" s="55">
        <f>B7+B12+B16+B25</f>
        <v>1886125.15</v>
      </c>
    </row>
    <row r="27" spans="1:1" ht="16" outlineLevel="1">
      <c r="A27" s="41" t="s">
        <v>24</v>
      </c>
    </row>
    <row r="28" spans="1:2" ht="16" outlineLevel="2">
      <c r="A28" s="42" t="s">
        <v>25</v>
      </c>
      <c r="B28" s="54">
        <v>76371.6</v>
      </c>
    </row>
    <row r="29" spans="1:2" ht="16" outlineLevel="2">
      <c r="A29" s="42" t="s">
        <v>26</v>
      </c>
      <c r="B29" s="54">
        <v>-45930.06</v>
      </c>
    </row>
    <row r="30" spans="1:2" ht="16" outlineLevel="2">
      <c r="A30" s="42" t="s">
        <v>27</v>
      </c>
      <c r="B30" s="54">
        <v>60000.0</v>
      </c>
    </row>
    <row r="31" spans="1:2" ht="16" outlineLevel="2">
      <c r="A31" s="42" t="s">
        <v>28</v>
      </c>
      <c r="B31" s="54">
        <v>0</v>
      </c>
    </row>
    <row r="32" spans="1:2" ht="16" outlineLevel="1">
      <c r="A32" s="45" t="s">
        <v>29</v>
      </c>
      <c r="B32" s="55">
        <f>B27+B28+B29+B30+B31</f>
        <v>90441.54000000001</v>
      </c>
    </row>
    <row r="33" spans="1:1" ht="16" outlineLevel="1">
      <c r="A33" s="41" t="s">
        <v>30</v>
      </c>
    </row>
    <row r="34" spans="1:2" ht="16" outlineLevel="2">
      <c r="A34" s="42" t="s">
        <v>31</v>
      </c>
      <c r="B34" s="54">
        <v>16195.82</v>
      </c>
    </row>
    <row r="35" spans="1:2" ht="16" outlineLevel="2">
      <c r="A35" s="42" t="s">
        <v>32</v>
      </c>
      <c r="B35" s="54">
        <v>148975.85</v>
      </c>
    </row>
    <row r="36" spans="1:2" ht="16" outlineLevel="2">
      <c r="A36" s="42" t="s">
        <v>33</v>
      </c>
      <c r="B36" s="54">
        <v>107245.15</v>
      </c>
    </row>
    <row r="37" spans="1:2" ht="16" outlineLevel="2">
      <c r="A37" s="42" t="s">
        <v>34</v>
      </c>
      <c r="B37" s="56"/>
    </row>
    <row r="38" spans="1:2" ht="16" outlineLevel="3">
      <c r="A38" s="43" t="s">
        <v>35</v>
      </c>
      <c r="B38" s="54">
        <v>108538.36</v>
      </c>
    </row>
    <row r="39" spans="1:2" ht="16" outlineLevel="3">
      <c r="A39" s="43" t="s">
        <v>36</v>
      </c>
      <c r="B39" s="54">
        <v>141250.2</v>
      </c>
    </row>
    <row r="40" spans="1:2" ht="16" outlineLevel="3">
      <c r="A40" s="43" t="s">
        <v>37</v>
      </c>
      <c r="B40" s="54">
        <v>10000.0</v>
      </c>
    </row>
    <row r="41" spans="1:2" ht="16" outlineLevel="2">
      <c r="A41" s="44" t="s">
        <v>38</v>
      </c>
      <c r="B41" s="55">
        <f>B37+B38+B39+B40</f>
        <v>259788.56</v>
      </c>
    </row>
    <row r="42" spans="1:2" ht="16" outlineLevel="1">
      <c r="A42" s="45" t="s">
        <v>39</v>
      </c>
      <c r="B42" s="55">
        <f>B33+B34+B35+B36+B41</f>
        <v>532205.38</v>
      </c>
    </row>
    <row r="43" spans="1:2" ht="16">
      <c r="A43" s="46" t="s">
        <v>40</v>
      </c>
      <c r="B43" s="55">
        <f>B26+B32+B42</f>
        <v>2508772.07</v>
      </c>
    </row>
    <row r="44" spans="1:1" ht="16">
      <c r="A44" s="40" t="s">
        <v>41</v>
      </c>
    </row>
    <row r="45" spans="1:1" ht="16" outlineLevel="1">
      <c r="A45" s="41" t="s">
        <v>42</v>
      </c>
    </row>
    <row r="46" spans="1:1" ht="16" outlineLevel="2">
      <c r="A46" s="42" t="s">
        <v>43</v>
      </c>
    </row>
    <row r="47" spans="1:1" ht="16" outlineLevel="3">
      <c r="A47" s="43" t="s">
        <v>44</v>
      </c>
    </row>
    <row r="48" spans="1:2" ht="16" outlineLevel="4">
      <c r="A48" s="47" t="s">
        <v>45</v>
      </c>
      <c r="B48" s="54">
        <v>1374145.25</v>
      </c>
    </row>
    <row r="49" spans="1:2" ht="16" outlineLevel="3">
      <c r="A49" s="48" t="s">
        <v>46</v>
      </c>
      <c r="B49" s="55">
        <f>B47+B48</f>
        <v>1374145.25</v>
      </c>
    </row>
    <row r="50" spans="1:1" ht="16" outlineLevel="3">
      <c r="A50" s="43" t="s">
        <v>47</v>
      </c>
    </row>
    <row r="51" spans="1:2" ht="16" outlineLevel="4">
      <c r="A51" s="47" t="s">
        <v>48</v>
      </c>
      <c r="B51" s="54">
        <v>4567.56</v>
      </c>
    </row>
    <row r="52" spans="1:2" ht="16" outlineLevel="4">
      <c r="A52" s="47" t="s">
        <v>49</v>
      </c>
      <c r="B52" s="54">
        <v>11816.33</v>
      </c>
    </row>
    <row r="53" spans="1:2" ht="16" outlineLevel="4">
      <c r="A53" s="47" t="s">
        <v>50</v>
      </c>
      <c r="B53" s="54">
        <v>2069.43</v>
      </c>
    </row>
    <row r="54" spans="1:2" ht="16" outlineLevel="4">
      <c r="A54" s="47" t="s">
        <v>51</v>
      </c>
      <c r="B54" s="54">
        <v>-4698.97</v>
      </c>
    </row>
    <row r="55" spans="1:2" ht="16" outlineLevel="3">
      <c r="A55" s="48" t="s">
        <v>52</v>
      </c>
      <c r="B55" s="55">
        <f>B50+B51+B52+B53+B54</f>
        <v>13754.349999999999</v>
      </c>
    </row>
    <row r="56" spans="1:1" ht="16" outlineLevel="3">
      <c r="A56" s="43" t="s">
        <v>53</v>
      </c>
    </row>
    <row r="57" spans="1:2" ht="16" outlineLevel="4">
      <c r="A57" s="47" t="s">
        <v>54</v>
      </c>
      <c r="B57" s="54">
        <v>325668.13</v>
      </c>
    </row>
    <row r="58" spans="1:2" ht="16" outlineLevel="4">
      <c r="A58" s="47" t="s">
        <v>55</v>
      </c>
      <c r="B58" s="54">
        <v>21690.69</v>
      </c>
    </row>
    <row r="59" spans="1:2" ht="16" outlineLevel="5">
      <c r="A59" s="49" t="s">
        <v>56</v>
      </c>
      <c r="B59" s="54">
        <v>11031.14</v>
      </c>
    </row>
    <row r="60" spans="1:2" ht="16" outlineLevel="5">
      <c r="A60" s="49" t="s">
        <v>57</v>
      </c>
      <c r="B60" s="54">
        <v>-9615.31</v>
      </c>
    </row>
    <row r="61" spans="1:2" ht="16" outlineLevel="5">
      <c r="A61" s="49" t="s">
        <v>58</v>
      </c>
      <c r="B61" s="54">
        <v>-2593.66</v>
      </c>
    </row>
    <row r="62" spans="1:2" ht="16" outlineLevel="5">
      <c r="A62" s="49" t="s">
        <v>59</v>
      </c>
      <c r="B62" s="54">
        <v>0</v>
      </c>
    </row>
    <row r="63" spans="1:2" ht="16" outlineLevel="5">
      <c r="A63" s="49" t="s">
        <v>60</v>
      </c>
      <c r="B63" s="54">
        <v>0</v>
      </c>
    </row>
    <row r="64" spans="1:2" ht="16" outlineLevel="5">
      <c r="A64" s="49" t="s">
        <v>61</v>
      </c>
      <c r="B64" s="54">
        <v>168.0</v>
      </c>
    </row>
    <row r="65" spans="1:2" ht="16" outlineLevel="5">
      <c r="A65" s="49" t="s">
        <v>62</v>
      </c>
      <c r="B65" s="54">
        <v>357.08</v>
      </c>
    </row>
    <row r="66" spans="1:2" ht="16" outlineLevel="5">
      <c r="A66" s="49" t="s">
        <v>63</v>
      </c>
      <c r="B66" s="54">
        <v>0</v>
      </c>
    </row>
    <row r="67" spans="1:2" ht="16" outlineLevel="5">
      <c r="A67" s="49" t="s">
        <v>64</v>
      </c>
      <c r="B67" s="54">
        <v>4470.8</v>
      </c>
    </row>
    <row r="68" spans="1:2" ht="16" outlineLevel="4">
      <c r="A68" s="50" t="s">
        <v>65</v>
      </c>
      <c r="B68" s="55">
        <f>B58+B59+B60+B61+B62+B63+B64+B65+B66+B67</f>
        <v>25508.739999999998</v>
      </c>
    </row>
    <row r="69" spans="1:2" ht="16" outlineLevel="4">
      <c r="A69" s="47" t="s">
        <v>66</v>
      </c>
      <c r="B69" s="54">
        <v>1081.6</v>
      </c>
    </row>
    <row r="70" spans="1:2" ht="16" outlineLevel="4">
      <c r="A70" s="47" t="s">
        <v>67</v>
      </c>
      <c r="B70" s="54">
        <v>-18223.83</v>
      </c>
    </row>
    <row r="71" spans="1:2" ht="16" outlineLevel="4">
      <c r="A71" s="47" t="s">
        <v>68</v>
      </c>
      <c r="B71" s="54">
        <v>100000.0</v>
      </c>
    </row>
    <row r="72" spans="1:2" ht="16" outlineLevel="3">
      <c r="A72" s="48" t="s">
        <v>69</v>
      </c>
      <c r="B72" s="55">
        <f>B56+B57+B68+B69+B70+B71</f>
        <v>434034.63999999996</v>
      </c>
    </row>
    <row r="73" spans="1:2" ht="16" outlineLevel="2">
      <c r="A73" s="44" t="s">
        <v>70</v>
      </c>
      <c r="B73" s="55">
        <f>B46+B49+B55+B72</f>
        <v>1821934.24</v>
      </c>
    </row>
    <row r="74" spans="1:1" ht="16" outlineLevel="2">
      <c r="A74" s="42" t="s">
        <v>71</v>
      </c>
    </row>
    <row r="75" spans="1:2" ht="16" outlineLevel="3">
      <c r="A75" s="43" t="s">
        <v>72</v>
      </c>
      <c r="B75" s="54">
        <v>1109.56</v>
      </c>
    </row>
    <row r="76" spans="1:2" ht="16" outlineLevel="3">
      <c r="A76" s="43" t="s">
        <v>73</v>
      </c>
      <c r="B76" s="54">
        <v>46868.23</v>
      </c>
    </row>
    <row r="77" spans="1:2" ht="16" outlineLevel="2">
      <c r="A77" s="44" t="s">
        <v>74</v>
      </c>
      <c r="B77" s="55">
        <f>B74+B75+B76</f>
        <v>47977.79</v>
      </c>
    </row>
    <row r="78" spans="1:2" ht="16" outlineLevel="1">
      <c r="A78" s="45" t="s">
        <v>75</v>
      </c>
      <c r="B78" s="55">
        <f>B45+B73+B77</f>
        <v>1869912.03</v>
      </c>
    </row>
    <row r="79" spans="1:1" ht="16" outlineLevel="1">
      <c r="A79" s="41" t="s">
        <v>76</v>
      </c>
    </row>
    <row r="80" spans="1:2" ht="16" outlineLevel="2">
      <c r="A80" s="42" t="s">
        <v>77</v>
      </c>
      <c r="B80" s="54">
        <v>25250.0</v>
      </c>
    </row>
    <row r="81" spans="1:2" ht="16" outlineLevel="2">
      <c r="A81" s="42" t="s">
        <v>78</v>
      </c>
      <c r="B81" s="54">
        <v>25000.0</v>
      </c>
    </row>
    <row r="82" spans="1:2" ht="16" outlineLevel="2">
      <c r="A82" s="42" t="s">
        <v>79</v>
      </c>
      <c r="B82" s="54">
        <v>25000.0</v>
      </c>
    </row>
    <row r="83" spans="1:2" ht="16" outlineLevel="2">
      <c r="A83" s="42" t="s">
        <v>80</v>
      </c>
      <c r="B83" s="54">
        <v>25000.0</v>
      </c>
    </row>
    <row r="84" spans="1:2" ht="16" outlineLevel="2">
      <c r="A84" s="42" t="s">
        <v>81</v>
      </c>
      <c r="B84" s="54">
        <v>426325.5199999964</v>
      </c>
    </row>
    <row r="85" spans="1:2" ht="16" outlineLevel="2">
      <c r="A85" s="42" t="s">
        <v>82</v>
      </c>
      <c r="B85" s="54">
        <v>112284.52000000066</v>
      </c>
    </row>
    <row r="86" spans="1:2" ht="16" outlineLevel="1">
      <c r="A86" s="45" t="s">
        <v>83</v>
      </c>
      <c r="B86" s="55">
        <f>B79+B80+B81+B82+B83+B84+B85</f>
        <v>638860.039999997</v>
      </c>
    </row>
    <row r="87" spans="1:2" ht="16">
      <c r="A87" s="46" t="s">
        <v>84</v>
      </c>
      <c r="B87" s="55">
        <f>B78+B86</f>
        <v>2508772.069999997</v>
      </c>
    </row>
    <row r="91" spans="1:1" ht="16">
      <c r="A91" s="57" t="s">
        <v>87</v>
      </c>
    </row>
  </sheetData>
  <mergeCells count="4">
    <mergeCell ref="A1:B1"/>
    <mergeCell ref="A2:B2"/>
    <mergeCell ref="A3:B3"/>
    <mergeCell ref="A91:B91"/>
  </mergeCells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Template/>
  <Manager/>
  <Company/>
  <LinksUpToDate>false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Microsoft Office User</cp:lastModifiedBy>
  <dcterms:created xsi:type="dcterms:W3CDTF">2022-03-24T08:55:57Z</dcterms:created>
  <dcterms:modified xsi:type="dcterms:W3CDTF">2022-03-30T09:41:57Z</dcterms:modified>
  <cp:category/>
</cp:coreProperties>
</file>