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Y:\002 -US0009 Kanexpro\NIKI\002-发货\2026 发货\0714 海运 74件\发给客户的\"/>
    </mc:Choice>
  </mc:AlternateContent>
  <bookViews>
    <workbookView windowWidth="28800" windowHeight="12375" activeTab="1"/>
  </bookViews>
  <sheets>
    <sheet name="CI" sheetId="5" r:id="rId1"/>
    <sheet name="PACKLING LIST" sheetId="8" r:id="rId2"/>
  </sheets>
  <definedNames>
    <definedName name="_xlnm.Print_Area" localSheetId="0">CI!$A$1:$K$48</definedName>
    <definedName name="_xlnm.Print_Area" localSheetId="1">'PACKLING LIST'!$A$1:$N$45</definedName>
    <definedName name="_xlnm._FilterDatabase" localSheetId="1" hidden="1">'PACKLING LIST'!#REF!</definedName>
    <definedName name="TaxTV">10%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<sst xmlns="http://schemas.openxmlformats.org/spreadsheetml/2006/main" count="200" uniqueCount="97">
  <si>
    <t>COMMERCIAL INVOICE</t>
  </si>
  <si>
    <t>SHENZHEN HDCVT TECHNOLOGY CO., LTD</t>
  </si>
  <si>
    <t>Invoice Number</t>
  </si>
  <si>
    <t>Issue Date</t>
  </si>
  <si>
    <t>Building 5, Lihe Industrial Park, SongBai Rd.,</t>
  </si>
  <si>
    <t>US000926004</t>
  </si>
  <si>
    <t xml:space="preserve">Nanshan  District , Shenzhen, Guangdong, China  </t>
  </si>
  <si>
    <t>Total Invoice</t>
  </si>
  <si>
    <t>niki.lan@hdcvt.com</t>
  </si>
  <si>
    <t xml:space="preserve">     Niki Lan</t>
  </si>
  <si>
    <t>Invoice To</t>
  </si>
  <si>
    <t>Shipping To</t>
  </si>
  <si>
    <t>Kanexpro Inc</t>
  </si>
  <si>
    <r>
      <rPr>
        <sz val="10"/>
        <color theme="1"/>
        <rFont val="Tahoma"/>
        <charset val="134"/>
      </rPr>
      <t>Kanexpro Inc 
14601 N Bybee Lake Ct, Portland, OR, 97203</t>
    </r>
    <r>
      <rPr>
        <sz val="10"/>
        <color theme="1"/>
        <rFont val="宋体"/>
        <charset val="134"/>
      </rPr>
      <t>，</t>
    </r>
    <r>
      <rPr>
        <sz val="10"/>
        <color theme="1"/>
        <rFont val="Tahoma"/>
        <charset val="134"/>
      </rPr>
      <t>US.
TEL: 714-592-4123   
ATTN: Kevin price  
Email: kevin.price@kanexpro.com;
(CC :  liangbo.li@kanex.com; daisy.xiong@kanex.com)</t>
    </r>
  </si>
  <si>
    <t>9377 Haven Avenue, Ste. 210, Rancho Cucamonga, CA 91730,USA</t>
  </si>
  <si>
    <t>Tel:   714-592-4123</t>
  </si>
  <si>
    <t xml:space="preserve">Fax: 714.332.1682  </t>
  </si>
  <si>
    <t>PO Number</t>
  </si>
  <si>
    <t>Customer model</t>
  </si>
  <si>
    <t>HDCVT model</t>
  </si>
  <si>
    <t>Ready date</t>
  </si>
  <si>
    <t>Product Description</t>
  </si>
  <si>
    <t xml:space="preserve">Material </t>
  </si>
  <si>
    <t>Functions 作用功能</t>
  </si>
  <si>
    <t>HS CODE</t>
  </si>
  <si>
    <t>Quantity</t>
  </si>
  <si>
    <t>Unit Price(USD)</t>
  </si>
  <si>
    <t>Amount(USD)</t>
  </si>
  <si>
    <t>EXT-USB250M</t>
  </si>
  <si>
    <t>HDC-EU2050</t>
  </si>
  <si>
    <t>USB 2.0 Extender over Cat6 50 Meters</t>
  </si>
  <si>
    <t xml:space="preserve">Iron </t>
  </si>
  <si>
    <t xml:space="preserve">Transmit HDMI signal </t>
  </si>
  <si>
    <t>8517.62.0000</t>
  </si>
  <si>
    <t>SP-HD1X24K</t>
  </si>
  <si>
    <t xml:space="preserve"> HDV-9812</t>
  </si>
  <si>
    <t>1X2 HDMI Splitter</t>
  </si>
  <si>
    <t>KVM-2X1HDMI8K</t>
  </si>
  <si>
    <t>HDC-KSWC21H</t>
  </si>
  <si>
    <t>KVM Switcher</t>
  </si>
  <si>
    <t>HAECOAX3</t>
  </si>
  <si>
    <t>HDV-MB01</t>
  </si>
  <si>
    <t>READY</t>
  </si>
  <si>
    <t>HDMI2.0 Audio De-Embedder</t>
  </si>
  <si>
    <t>AUD-EARC-8K</t>
  </si>
  <si>
    <t>HDC-SWC11A</t>
  </si>
  <si>
    <t>48Gbps eARC Audio Adapter</t>
  </si>
  <si>
    <t>SP-HDPOC1X8</t>
  </si>
  <si>
    <t>HDC-SPB18D60</t>
  </si>
  <si>
    <t xml:space="preserve">HDMI Splitter </t>
  </si>
  <si>
    <t>SW-2X18K</t>
  </si>
  <si>
    <t>HDC-SWC21</t>
  </si>
  <si>
    <t xml:space="preserve">HDMI Switcher
</t>
  </si>
  <si>
    <t>AUD2ACV</t>
  </si>
  <si>
    <t>HDA-2M</t>
  </si>
  <si>
    <t>Digital to Analog  Converter</t>
  </si>
  <si>
    <t>EXT-HD4KEARC-70M</t>
  </si>
  <si>
    <t>HDP-EHB70A3K</t>
  </si>
  <si>
    <t>18G HDBT Extender 70m with dual way IR Support eARC</t>
  </si>
  <si>
    <t>MMX-8X8CAT-150M</t>
  </si>
  <si>
    <t>HDP-MXB88H150</t>
  </si>
  <si>
    <t xml:space="preserve">4K60 8x8 HDMI 2.0 Matrix </t>
  </si>
  <si>
    <t>EXT-HD4KEARC-50M</t>
  </si>
  <si>
    <t>HDC-EDB50EARC</t>
  </si>
  <si>
    <t>4K60 HDMI extender with eARC/SPDIF</t>
  </si>
  <si>
    <t>HAECOAX4</t>
  </si>
  <si>
    <t>HDV-MB03-US0009</t>
  </si>
  <si>
    <t>HDMI 2.0 Audio  embedder</t>
  </si>
  <si>
    <t>SP-HD20-1X24K</t>
  </si>
  <si>
    <t>HDC-SPB12-US0009</t>
  </si>
  <si>
    <t>4K HDMI 1x2 Splitter</t>
  </si>
  <si>
    <t>SW-HD20-3X14K</t>
  </si>
  <si>
    <t>HDS-SWB31-US0009</t>
  </si>
  <si>
    <t>4K/60Hz HDMI 3X1 Switcher</t>
  </si>
  <si>
    <t>Sub toal</t>
  </si>
  <si>
    <t>shipping cost</t>
  </si>
  <si>
    <t>Grand Total</t>
  </si>
  <si>
    <t>Shipping Via: SEA
Destination Port/Country:USA
Terms: DDP
Special Clause: 100% Bank T/T after shipping 60 days</t>
  </si>
  <si>
    <t>Confirm and accepted by:</t>
  </si>
  <si>
    <t>Niki Lan</t>
  </si>
  <si>
    <t>If you have any questions about this invoice , please visit www.HDCVT.com or contact sales:</t>
  </si>
  <si>
    <t>PACKING LIST</t>
  </si>
  <si>
    <t xml:space="preserve">     Niki lan</t>
  </si>
  <si>
    <t>PO No.</t>
  </si>
  <si>
    <t>Total 
QTY(pcs)</t>
  </si>
  <si>
    <t>No.of Boxes
(CTNS)</t>
  </si>
  <si>
    <t>QTY/CNT</t>
  </si>
  <si>
    <t>NW
(KGS)</t>
  </si>
  <si>
    <t>TOTAL NW
(KGS)</t>
  </si>
  <si>
    <t>GW
(KGS)</t>
  </si>
  <si>
    <t>TOTAL GW
(KGS)</t>
  </si>
  <si>
    <t>L(CM)</t>
  </si>
  <si>
    <t>W(CM)</t>
  </si>
  <si>
    <t>H(CM)</t>
  </si>
  <si>
    <t>CBM</t>
  </si>
  <si>
    <t>SUB TOTAL</t>
  </si>
  <si>
    <t>/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</si>
</sst>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12">
    <numFmt numFmtId="24" formatCode="\$#,##0_);[Red]\(\$#,##0\)"/>
    <numFmt numFmtId="26" formatCode="\$#,##0.00_);[Red]\(\$#,##0.00\)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  <numFmt numFmtId="177" formatCode="\$#,##0.00;\-\$#,##0.00"/>
    <numFmt numFmtId="178" formatCode="&quot;$&quot;#,##0.00"/>
    <numFmt numFmtId="179" formatCode="0_ "/>
    <numFmt numFmtId="180" formatCode="0.000_ "/>
    <numFmt numFmtId="181" formatCode="0.000%"/>
  </numFmts>
  <fonts count="57">
    <font>
      <sz val="11"/>
      <color theme="1"/>
      <name val="宋体"/>
      <charset val="134"/>
      <scheme val="minor"/>
    </font>
    <font>
      <sz val="10"/>
      <color theme="1"/>
      <name val="Tahoma"/>
      <charset val="134"/>
    </font>
    <font>
      <b/>
      <sz val="14"/>
      <color theme="1"/>
      <name val="Tahoma"/>
      <charset val="134"/>
    </font>
    <font>
      <b/>
      <sz val="16"/>
      <color theme="1"/>
      <name val="Tahoma"/>
      <charset val="134"/>
    </font>
    <font>
      <b/>
      <sz val="10"/>
      <color theme="1"/>
      <name val="Tahoma"/>
      <charset val="134"/>
    </font>
    <font>
      <u/>
      <sz val="10"/>
      <color rgb="FF800080"/>
      <name val="Tahoma"/>
      <charset val="134"/>
    </font>
    <font>
      <u/>
      <sz val="10"/>
      <color theme="10"/>
      <name val="Tahoma"/>
      <charset val="134"/>
    </font>
    <font>
      <sz val="11"/>
      <color theme="1"/>
      <name val="Calibri"/>
      <charset val="134"/>
    </font>
    <font>
      <sz val="11"/>
      <name val="Calibri"/>
      <charset val="134"/>
    </font>
    <font>
      <sz val="10"/>
      <name val="Tahoma"/>
      <charset val="134"/>
    </font>
    <font>
      <sz val="10"/>
      <color theme="1"/>
      <name val="宋体"/>
      <charset val="134"/>
    </font>
    <font>
      <sz val="11"/>
      <color theme="1" tint="0.15"/>
      <name val="Calibri"/>
      <charset val="134"/>
    </font>
    <font>
      <sz val="10"/>
      <color theme="1" tint="0.15"/>
      <name val="Tahoma"/>
      <charset val="134"/>
    </font>
    <font>
      <sz val="10"/>
      <name val="Calibri"/>
      <charset val="0"/>
    </font>
    <font>
      <sz val="11"/>
      <color theme="1"/>
      <name val="Calibri"/>
      <charset val="0"/>
    </font>
    <font>
      <b/>
      <sz val="10"/>
      <color theme="0"/>
      <name val="Tahoma"/>
      <charset val="134"/>
    </font>
    <font>
      <sz val="10"/>
      <color theme="0" tint="-0.499984740745262"/>
      <name val="Tahoma"/>
      <charset val="134"/>
    </font>
    <font>
      <i/>
      <sz val="10"/>
      <color theme="1"/>
      <name val="Tahoma"/>
      <charset val="134"/>
    </font>
    <font>
      <b/>
      <sz val="10"/>
      <color rgb="FFFF0000"/>
      <name val="Tahoma"/>
      <charset val="134"/>
    </font>
    <font>
      <b/>
      <sz val="11"/>
      <color theme="1"/>
      <name val="Arial"/>
      <charset val="134"/>
    </font>
    <font>
      <sz val="10"/>
      <color rgb="FFFF0000"/>
      <name val="宋体"/>
      <charset val="134"/>
    </font>
    <font>
      <sz val="10"/>
      <color rgb="FFFF0000"/>
      <name val="Tahoma"/>
      <charset val="134"/>
    </font>
    <font>
      <sz val="12"/>
      <color theme="1"/>
      <name val="Arial"/>
      <charset val="134"/>
    </font>
    <font>
      <sz val="12"/>
      <color theme="1" tint="0.15"/>
      <name val="Arial"/>
      <charset val="134"/>
    </font>
    <font>
      <sz val="10"/>
      <color theme="1" tint="0.15"/>
      <name val="宋体"/>
      <charset val="134"/>
    </font>
    <font>
      <sz val="14"/>
      <color theme="1" tint="0.15"/>
      <name val="Calibri"/>
      <charset val="134"/>
    </font>
    <font>
      <b/>
      <sz val="14"/>
      <color theme="1" tint="0.15"/>
      <name val="Calibri"/>
      <charset val="134"/>
    </font>
    <font>
      <sz val="10"/>
      <color theme="1" tint="0.15"/>
      <name val="Calibri"/>
      <charset val="134"/>
    </font>
    <font>
      <b/>
      <sz val="14"/>
      <color rgb="FFFF0000"/>
      <name val="Calibri"/>
      <charset val="134"/>
    </font>
    <font>
      <sz val="10"/>
      <color rgb="FF403E3E"/>
      <name val="Tahoma"/>
      <charset val="134"/>
    </font>
    <font>
      <b/>
      <sz val="10"/>
      <color rgb="FF403E3E"/>
      <name val="Tahoma"/>
      <charset val="134"/>
    </font>
    <font>
      <sz val="11"/>
      <color rgb="FF403E3E"/>
      <name val="Tahoma"/>
      <charset val="134"/>
    </font>
    <font>
      <b/>
      <sz val="10"/>
      <name val="Tahoma"/>
      <charset val="134"/>
    </font>
    <font>
      <sz val="12"/>
      <color rgb="FFFF0000"/>
      <name val="宋体"/>
      <charset val="134"/>
    </font>
    <font>
      <b/>
      <sz val="11"/>
      <color theme="1"/>
      <name val="宋体"/>
      <charset val="134"/>
      <scheme val="minor"/>
    </font>
    <font>
      <strike/>
      <sz val="10"/>
      <color theme="1"/>
      <name val="Tahoma"/>
      <charset val="134"/>
    </font>
    <font>
      <sz val="11"/>
      <color rgb="FFFF0000"/>
      <name val="宋体"/>
      <charset val="134"/>
      <scheme val="minor"/>
    </font>
    <font>
      <u/>
      <sz val="11"/>
      <color theme="10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4"/>
        <bgColor indexed="64"/>
      </patternFill>
    </fill>
    <fill>
      <patternFill patternType="solid">
        <fgColor theme="8" tint="0.6"/>
        <bgColor indexed="64"/>
      </patternFill>
    </fill>
    <fill>
      <patternFill patternType="solid">
        <fgColor theme="0" tint="-0.35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5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theme="0" tint="-0.5"/>
      </left>
      <right style="thin">
        <color theme="0" tint="-0.5"/>
      </right>
      <top/>
      <bottom style="thin">
        <color auto="1"/>
      </bottom>
      <diagonal/>
    </border>
    <border>
      <left/>
      <right/>
      <top/>
      <bottom style="medium">
        <color theme="1"/>
      </bottom>
      <diagonal/>
    </border>
    <border>
      <left/>
      <right/>
      <top style="medium">
        <color theme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dashDot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/>
    <xf numFmtId="0" fontId="38" fillId="0" borderId="0" applyNumberFormat="0" applyFill="0" applyBorder="0" applyAlignment="0" applyProtection="0">
      <alignment vertical="center"/>
    </xf>
    <xf numFmtId="0" fontId="0" fillId="8" borderId="17" applyNumberFormat="0" applyFon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18" applyNumberFormat="0" applyFill="0" applyAlignment="0" applyProtection="0">
      <alignment vertical="center"/>
    </xf>
    <xf numFmtId="0" fontId="43" fillId="0" borderId="18" applyNumberFormat="0" applyFill="0" applyAlignment="0" applyProtection="0">
      <alignment vertical="center"/>
    </xf>
    <xf numFmtId="0" fontId="44" fillId="0" borderId="19" applyNumberFormat="0" applyFill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9" borderId="20" applyNumberFormat="0" applyAlignment="0" applyProtection="0">
      <alignment vertical="center"/>
    </xf>
    <xf numFmtId="0" fontId="46" fillId="10" borderId="21" applyNumberFormat="0" applyAlignment="0" applyProtection="0">
      <alignment vertical="center"/>
    </xf>
    <xf numFmtId="0" fontId="47" fillId="10" borderId="20" applyNumberFormat="0" applyAlignment="0" applyProtection="0">
      <alignment vertical="center"/>
    </xf>
    <xf numFmtId="0" fontId="48" fillId="11" borderId="22" applyNumberFormat="0" applyAlignment="0" applyProtection="0">
      <alignment vertical="center"/>
    </xf>
    <xf numFmtId="0" fontId="49" fillId="0" borderId="23" applyNumberFormat="0" applyFill="0" applyAlignment="0" applyProtection="0">
      <alignment vertical="center"/>
    </xf>
    <xf numFmtId="0" fontId="50" fillId="0" borderId="24" applyNumberFormat="0" applyFill="0" applyAlignment="0" applyProtection="0">
      <alignment vertical="center"/>
    </xf>
    <xf numFmtId="0" fontId="51" fillId="12" borderId="0" applyNumberFormat="0" applyBorder="0" applyAlignment="0" applyProtection="0">
      <alignment vertical="center"/>
    </xf>
    <xf numFmtId="0" fontId="52" fillId="13" borderId="0" applyNumberFormat="0" applyBorder="0" applyAlignment="0" applyProtection="0">
      <alignment vertical="center"/>
    </xf>
    <xf numFmtId="0" fontId="53" fillId="14" borderId="0" applyNumberFormat="0" applyBorder="0" applyAlignment="0" applyProtection="0">
      <alignment vertical="center"/>
    </xf>
    <xf numFmtId="0" fontId="54" fillId="15" borderId="0" applyNumberFormat="0" applyBorder="0" applyAlignment="0" applyProtection="0">
      <alignment vertical="center"/>
    </xf>
    <xf numFmtId="0" fontId="55" fillId="16" borderId="0" applyNumberFormat="0" applyBorder="0" applyAlignment="0" applyProtection="0">
      <alignment vertical="center"/>
    </xf>
    <xf numFmtId="0" fontId="55" fillId="17" borderId="0" applyNumberFormat="0" applyBorder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5" fillId="20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3" borderId="0" applyNumberFormat="0" applyBorder="0" applyAlignment="0" applyProtection="0">
      <alignment vertical="center"/>
    </xf>
    <xf numFmtId="0" fontId="55" fillId="24" borderId="0" applyNumberFormat="0" applyBorder="0" applyAlignment="0" applyProtection="0">
      <alignment vertical="center"/>
    </xf>
    <xf numFmtId="0" fontId="55" fillId="25" borderId="0" applyNumberFormat="0" applyBorder="0" applyAlignment="0" applyProtection="0">
      <alignment vertical="center"/>
    </xf>
    <xf numFmtId="0" fontId="54" fillId="26" borderId="0" applyNumberFormat="0" applyBorder="0" applyAlignment="0" applyProtection="0">
      <alignment vertical="center"/>
    </xf>
    <xf numFmtId="0" fontId="54" fillId="27" borderId="0" applyNumberFormat="0" applyBorder="0" applyAlignment="0" applyProtection="0">
      <alignment vertical="center"/>
    </xf>
    <xf numFmtId="0" fontId="55" fillId="28" borderId="0" applyNumberFormat="0" applyBorder="0" applyAlignment="0" applyProtection="0">
      <alignment vertical="center"/>
    </xf>
    <xf numFmtId="0" fontId="55" fillId="29" borderId="0" applyNumberFormat="0" applyBorder="0" applyAlignment="0" applyProtection="0">
      <alignment vertical="center"/>
    </xf>
    <xf numFmtId="0" fontId="54" fillId="30" borderId="0" applyNumberFormat="0" applyBorder="0" applyAlignment="0" applyProtection="0">
      <alignment vertical="center"/>
    </xf>
    <xf numFmtId="0" fontId="54" fillId="31" borderId="0" applyNumberFormat="0" applyBorder="0" applyAlignment="0" applyProtection="0">
      <alignment vertical="center"/>
    </xf>
    <xf numFmtId="0" fontId="55" fillId="32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54" fillId="35" borderId="0" applyNumberFormat="0" applyBorder="0" applyAlignment="0" applyProtection="0">
      <alignment vertical="center"/>
    </xf>
    <xf numFmtId="0" fontId="55" fillId="36" borderId="0" applyNumberFormat="0" applyBorder="0" applyAlignment="0" applyProtection="0">
      <alignment vertical="center"/>
    </xf>
    <xf numFmtId="0" fontId="55" fillId="37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56" fillId="0" borderId="0"/>
  </cellStyleXfs>
  <cellXfs count="175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1" fillId="3" borderId="0" xfId="0" applyFont="1" applyFill="1" applyAlignment="1">
      <alignment horizontal="left" vertical="center"/>
    </xf>
    <xf numFmtId="0" fontId="1" fillId="4" borderId="0" xfId="0" applyFont="1" applyFill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176" fontId="2" fillId="0" borderId="0" xfId="0" applyNumberFormat="1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indent="1"/>
    </xf>
    <xf numFmtId="0" fontId="4" fillId="0" borderId="0" xfId="0" applyFont="1" applyAlignment="1">
      <alignment horizontal="left" vertical="center"/>
    </xf>
    <xf numFmtId="177" fontId="4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 indent="1"/>
    </xf>
    <xf numFmtId="0" fontId="1" fillId="0" borderId="0" xfId="0" applyFont="1" applyAlignment="1">
      <alignment horizontal="left" vertical="center" wrapText="1"/>
    </xf>
    <xf numFmtId="1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Border="1" applyAlignment="1">
      <alignment horizontal="left" vertical="center" indent="1"/>
    </xf>
    <xf numFmtId="0" fontId="1" fillId="0" borderId="0" xfId="0" applyFont="1" applyFill="1" applyAlignment="1">
      <alignment horizontal="left" vertical="center" indent="1"/>
    </xf>
    <xf numFmtId="14" fontId="1" fillId="0" borderId="0" xfId="0" applyNumberFormat="1" applyFont="1" applyAlignment="1">
      <alignment horizontal="center" vertical="center"/>
    </xf>
    <xf numFmtId="0" fontId="5" fillId="0" borderId="0" xfId="6" applyFont="1" applyFill="1" applyBorder="1" applyAlignment="1">
      <alignment horizontal="left" vertical="center" indent="1"/>
    </xf>
    <xf numFmtId="0" fontId="5" fillId="0" borderId="0" xfId="6" applyFont="1" applyFill="1" applyAlignment="1">
      <alignment horizontal="left" vertical="center" indent="1"/>
    </xf>
    <xf numFmtId="176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78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vertical="center"/>
    </xf>
    <xf numFmtId="0" fontId="1" fillId="2" borderId="0" xfId="0" applyFont="1" applyFill="1" applyAlignment="1">
      <alignment horizontal="left" vertical="top" wrapText="1"/>
    </xf>
    <xf numFmtId="0" fontId="1" fillId="0" borderId="0" xfId="0" applyFont="1" applyAlignment="1"/>
    <xf numFmtId="0" fontId="1" fillId="0" borderId="0" xfId="0" applyFont="1"/>
    <xf numFmtId="0" fontId="6" fillId="0" borderId="0" xfId="6" applyFont="1" applyFill="1" applyBorder="1" applyAlignment="1">
      <alignment horizontal="left" vertical="center" indent="1"/>
    </xf>
    <xf numFmtId="0" fontId="6" fillId="0" borderId="0" xfId="6" applyFont="1" applyFill="1" applyAlignment="1">
      <alignment horizontal="left" vertical="center" indent="1"/>
    </xf>
    <xf numFmtId="0" fontId="4" fillId="5" borderId="2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 wrapText="1"/>
    </xf>
    <xf numFmtId="176" fontId="4" fillId="5" borderId="3" xfId="0" applyNumberFormat="1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179" fontId="1" fillId="0" borderId="6" xfId="0" applyNumberFormat="1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wrapText="1"/>
    </xf>
    <xf numFmtId="176" fontId="1" fillId="0" borderId="6" xfId="0" applyNumberFormat="1" applyFont="1" applyFill="1" applyBorder="1" applyAlignment="1">
      <alignment horizontal="center" vertical="center"/>
    </xf>
    <xf numFmtId="176" fontId="7" fillId="0" borderId="5" xfId="0" applyNumberFormat="1" applyFont="1" applyFill="1" applyBorder="1" applyAlignment="1">
      <alignment horizontal="center" vertical="center"/>
    </xf>
    <xf numFmtId="180" fontId="1" fillId="0" borderId="6" xfId="0" applyNumberFormat="1" applyFont="1" applyFill="1" applyBorder="1" applyAlignment="1">
      <alignment horizontal="center" vertical="center"/>
    </xf>
    <xf numFmtId="49" fontId="1" fillId="0" borderId="0" xfId="0" applyNumberFormat="1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7" fillId="2" borderId="5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179" fontId="1" fillId="2" borderId="6" xfId="0" applyNumberFormat="1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176" fontId="1" fillId="2" borderId="6" xfId="0" applyNumberFormat="1" applyFont="1" applyFill="1" applyBorder="1" applyAlignment="1">
      <alignment horizontal="center" vertical="center"/>
    </xf>
    <xf numFmtId="176" fontId="7" fillId="2" borderId="5" xfId="0" applyNumberFormat="1" applyFont="1" applyFill="1" applyBorder="1" applyAlignment="1">
      <alignment horizontal="center" vertical="center"/>
    </xf>
    <xf numFmtId="180" fontId="1" fillId="2" borderId="6" xfId="0" applyNumberFormat="1" applyFont="1" applyFill="1" applyBorder="1" applyAlignment="1">
      <alignment horizontal="center" vertical="center"/>
    </xf>
    <xf numFmtId="49" fontId="1" fillId="2" borderId="0" xfId="0" applyNumberFormat="1" applyFont="1" applyFill="1" applyAlignment="1">
      <alignment horizontal="left" vertical="center"/>
    </xf>
    <xf numFmtId="0" fontId="10" fillId="2" borderId="0" xfId="0" applyFont="1" applyFill="1" applyAlignment="1">
      <alignment horizontal="left" vertical="center"/>
    </xf>
    <xf numFmtId="176" fontId="7" fillId="0" borderId="6" xfId="0" applyNumberFormat="1" applyFont="1" applyFill="1" applyBorder="1" applyAlignment="1">
      <alignment horizontal="center" vertical="center"/>
    </xf>
    <xf numFmtId="49" fontId="1" fillId="0" borderId="0" xfId="0" applyNumberFormat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0" fontId="11" fillId="0" borderId="5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/>
    </xf>
    <xf numFmtId="0" fontId="12" fillId="3" borderId="6" xfId="0" applyFont="1" applyFill="1" applyBorder="1" applyAlignment="1">
      <alignment horizontal="center" vertical="center"/>
    </xf>
    <xf numFmtId="179" fontId="1" fillId="3" borderId="6" xfId="0" applyNumberFormat="1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 wrapText="1"/>
    </xf>
    <xf numFmtId="176" fontId="1" fillId="3" borderId="6" xfId="0" applyNumberFormat="1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180" fontId="1" fillId="3" borderId="6" xfId="0" applyNumberFormat="1" applyFont="1" applyFill="1" applyBorder="1" applyAlignment="1">
      <alignment horizontal="center" vertical="center"/>
    </xf>
    <xf numFmtId="49" fontId="1" fillId="3" borderId="0" xfId="0" applyNumberFormat="1" applyFont="1" applyFill="1" applyAlignment="1">
      <alignment horizontal="left" vertical="center"/>
    </xf>
    <xf numFmtId="0" fontId="10" fillId="3" borderId="0" xfId="0" applyFont="1" applyFill="1" applyAlignment="1">
      <alignment horizontal="left" vertical="center"/>
    </xf>
    <xf numFmtId="176" fontId="7" fillId="0" borderId="7" xfId="0" applyNumberFormat="1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176" fontId="1" fillId="0" borderId="6" xfId="0" applyNumberFormat="1" applyFont="1" applyBorder="1" applyAlignment="1">
      <alignment horizontal="center" vertical="center"/>
    </xf>
    <xf numFmtId="176" fontId="13" fillId="0" borderId="9" xfId="0" applyNumberFormat="1" applyFont="1" applyFill="1" applyBorder="1" applyAlignment="1">
      <alignment horizontal="center"/>
    </xf>
    <xf numFmtId="176" fontId="13" fillId="0" borderId="5" xfId="0" applyNumberFormat="1" applyFont="1" applyFill="1" applyBorder="1" applyAlignment="1">
      <alignment horizontal="center"/>
    </xf>
    <xf numFmtId="176" fontId="13" fillId="0" borderId="10" xfId="0" applyNumberFormat="1" applyFont="1" applyFill="1" applyBorder="1" applyAlignment="1">
      <alignment horizontal="center"/>
    </xf>
    <xf numFmtId="0" fontId="11" fillId="4" borderId="5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179" fontId="1" fillId="4" borderId="6" xfId="0" applyNumberFormat="1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 wrapText="1"/>
    </xf>
    <xf numFmtId="176" fontId="1" fillId="4" borderId="6" xfId="0" applyNumberFormat="1" applyFont="1" applyFill="1" applyBorder="1" applyAlignment="1">
      <alignment horizontal="center" vertical="center"/>
    </xf>
    <xf numFmtId="176" fontId="13" fillId="4" borderId="9" xfId="0" applyNumberFormat="1" applyFont="1" applyFill="1" applyBorder="1" applyAlignment="1">
      <alignment horizontal="center"/>
    </xf>
    <xf numFmtId="176" fontId="13" fillId="4" borderId="5" xfId="0" applyNumberFormat="1" applyFont="1" applyFill="1" applyBorder="1" applyAlignment="1">
      <alignment horizontal="center"/>
    </xf>
    <xf numFmtId="176" fontId="13" fillId="4" borderId="10" xfId="0" applyNumberFormat="1" applyFont="1" applyFill="1" applyBorder="1" applyAlignment="1">
      <alignment horizontal="center"/>
    </xf>
    <xf numFmtId="180" fontId="1" fillId="4" borderId="6" xfId="0" applyNumberFormat="1" applyFont="1" applyFill="1" applyBorder="1" applyAlignment="1">
      <alignment horizontal="center" vertical="center"/>
    </xf>
    <xf numFmtId="49" fontId="1" fillId="4" borderId="0" xfId="0" applyNumberFormat="1" applyFont="1" applyFill="1" applyAlignment="1">
      <alignment horizontal="left" vertical="center"/>
    </xf>
    <xf numFmtId="0" fontId="10" fillId="4" borderId="0" xfId="0" applyFont="1" applyFill="1" applyAlignment="1">
      <alignment horizontal="left" vertical="center"/>
    </xf>
    <xf numFmtId="0" fontId="12" fillId="0" borderId="5" xfId="0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/>
    </xf>
    <xf numFmtId="176" fontId="13" fillId="0" borderId="7" xfId="0" applyNumberFormat="1" applyFont="1" applyFill="1" applyBorder="1" applyAlignment="1">
      <alignment horizontal="center"/>
    </xf>
    <xf numFmtId="176" fontId="13" fillId="0" borderId="6" xfId="0" applyNumberFormat="1" applyFont="1" applyFill="1" applyBorder="1" applyAlignment="1">
      <alignment horizontal="center"/>
    </xf>
    <xf numFmtId="176" fontId="13" fillId="0" borderId="8" xfId="0" applyNumberFormat="1" applyFont="1" applyFill="1" applyBorder="1" applyAlignment="1">
      <alignment horizontal="center"/>
    </xf>
    <xf numFmtId="0" fontId="15" fillId="6" borderId="11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179" fontId="4" fillId="0" borderId="11" xfId="0" applyNumberFormat="1" applyFont="1" applyFill="1" applyBorder="1" applyAlignment="1">
      <alignment horizontal="center" vertical="center"/>
    </xf>
    <xf numFmtId="176" fontId="4" fillId="0" borderId="11" xfId="0" applyNumberFormat="1" applyFont="1" applyBorder="1" applyAlignment="1">
      <alignment horizontal="center" vertical="center"/>
    </xf>
    <xf numFmtId="180" fontId="4" fillId="0" borderId="11" xfId="0" applyNumberFormat="1" applyFont="1" applyBorder="1" applyAlignment="1">
      <alignment horizontal="center" vertical="center"/>
    </xf>
    <xf numFmtId="0" fontId="16" fillId="0" borderId="0" xfId="0" applyFont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176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7" fillId="0" borderId="0" xfId="0" applyFont="1" applyBorder="1" applyAlignment="1">
      <alignment horizontal="center" vertical="center"/>
    </xf>
    <xf numFmtId="176" fontId="17" fillId="0" borderId="0" xfId="0" applyNumberFormat="1" applyFont="1" applyBorder="1" applyAlignment="1">
      <alignment horizontal="center" vertical="center"/>
    </xf>
    <xf numFmtId="0" fontId="17" fillId="0" borderId="0" xfId="0" applyFont="1" applyBorder="1" applyAlignment="1">
      <alignment horizontal="left" vertical="center"/>
    </xf>
    <xf numFmtId="0" fontId="10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0" xfId="0" applyFill="1"/>
    <xf numFmtId="0" fontId="12" fillId="0" borderId="0" xfId="0" applyFont="1" applyFill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left" vertical="center"/>
    </xf>
    <xf numFmtId="0" fontId="1" fillId="0" borderId="0" xfId="0" applyFont="1" applyFill="1"/>
    <xf numFmtId="14" fontId="1" fillId="0" borderId="0" xfId="0" applyNumberFormat="1" applyFont="1" applyFill="1" applyAlignment="1">
      <alignment horizontal="left" vertical="center"/>
    </xf>
    <xf numFmtId="0" fontId="1" fillId="0" borderId="0" xfId="0" applyFont="1" applyAlignment="1">
      <alignment horizontal="left"/>
    </xf>
    <xf numFmtId="0" fontId="18" fillId="0" borderId="0" xfId="0" applyFont="1" applyAlignment="1">
      <alignment horizontal="left" vertical="center"/>
    </xf>
    <xf numFmtId="0" fontId="6" fillId="0" borderId="0" xfId="6" applyFont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19" fillId="0" borderId="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14" fontId="8" fillId="0" borderId="5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left" vertical="center"/>
    </xf>
    <xf numFmtId="0" fontId="22" fillId="0" borderId="5" xfId="0" applyFont="1" applyFill="1" applyBorder="1" applyAlignment="1">
      <alignment horizontal="center" vertical="center" wrapText="1"/>
    </xf>
    <xf numFmtId="177" fontId="7" fillId="0" borderId="14" xfId="0" applyNumberFormat="1" applyFont="1" applyFill="1" applyBorder="1" applyAlignment="1">
      <alignment horizontal="center" vertical="center"/>
    </xf>
    <xf numFmtId="177" fontId="7" fillId="0" borderId="15" xfId="0" applyNumberFormat="1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/>
    </xf>
    <xf numFmtId="0" fontId="21" fillId="0" borderId="0" xfId="0" applyFont="1" applyFill="1" applyAlignment="1">
      <alignment horizontal="center"/>
    </xf>
    <xf numFmtId="177" fontId="7" fillId="0" borderId="5" xfId="0" applyNumberFormat="1" applyFont="1" applyFill="1" applyBorder="1" applyAlignment="1">
      <alignment horizontal="center" vertical="center"/>
    </xf>
    <xf numFmtId="0" fontId="18" fillId="0" borderId="0" xfId="0" applyFont="1" applyFill="1"/>
    <xf numFmtId="0" fontId="11" fillId="0" borderId="5" xfId="0" applyFont="1" applyFill="1" applyBorder="1" applyAlignment="1">
      <alignment horizontal="left" vertical="center" wrapText="1"/>
    </xf>
    <xf numFmtId="0" fontId="23" fillId="0" borderId="5" xfId="0" applyFont="1" applyFill="1" applyBorder="1" applyAlignment="1">
      <alignment horizontal="center" vertical="center" wrapText="1"/>
    </xf>
    <xf numFmtId="177" fontId="11" fillId="0" borderId="14" xfId="0" applyNumberFormat="1" applyFont="1" applyFill="1" applyBorder="1" applyAlignment="1">
      <alignment horizontal="center" vertical="center"/>
    </xf>
    <xf numFmtId="177" fontId="11" fillId="0" borderId="15" xfId="0" applyNumberFormat="1" applyFont="1" applyFill="1" applyBorder="1" applyAlignment="1">
      <alignment horizontal="center" vertical="center"/>
    </xf>
    <xf numFmtId="0" fontId="24" fillId="0" borderId="0" xfId="0" applyFont="1" applyFill="1" applyAlignment="1">
      <alignment horizontal="center"/>
    </xf>
    <xf numFmtId="177" fontId="11" fillId="0" borderId="5" xfId="0" applyNumberFormat="1" applyFont="1" applyFill="1" applyBorder="1" applyAlignment="1">
      <alignment horizontal="center" vertical="center"/>
    </xf>
    <xf numFmtId="0" fontId="25" fillId="0" borderId="5" xfId="0" applyFont="1" applyFill="1" applyBorder="1" applyAlignment="1">
      <alignment horizontal="center" vertical="center"/>
    </xf>
    <xf numFmtId="177" fontId="26" fillId="0" borderId="5" xfId="0" applyNumberFormat="1" applyFont="1" applyFill="1" applyBorder="1" applyAlignment="1">
      <alignment horizontal="center" vertical="center"/>
    </xf>
    <xf numFmtId="0" fontId="27" fillId="0" borderId="5" xfId="0" applyFont="1" applyFill="1" applyBorder="1" applyAlignment="1">
      <alignment horizontal="center" vertical="center"/>
    </xf>
    <xf numFmtId="177" fontId="28" fillId="7" borderId="5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left" vertical="center" wrapText="1" indent="1"/>
    </xf>
    <xf numFmtId="0" fontId="16" fillId="0" borderId="0" xfId="0" applyFont="1" applyAlignment="1">
      <alignment horizontal="left" vertical="center" wrapText="1" indent="1"/>
    </xf>
    <xf numFmtId="0" fontId="1" fillId="0" borderId="0" xfId="0" applyFont="1" applyBorder="1"/>
    <xf numFmtId="0" fontId="21" fillId="0" borderId="0" xfId="0" applyFont="1"/>
    <xf numFmtId="0" fontId="29" fillId="0" borderId="0" xfId="0" applyFont="1" applyFill="1" applyBorder="1" applyAlignment="1">
      <alignment vertical="center"/>
    </xf>
    <xf numFmtId="0" fontId="30" fillId="0" borderId="0" xfId="0" applyFont="1" applyBorder="1" applyAlignment="1">
      <alignment horizontal="left" vertical="center" indent="1"/>
    </xf>
    <xf numFmtId="181" fontId="6" fillId="0" borderId="0" xfId="6" applyNumberFormat="1" applyFont="1" applyBorder="1" applyAlignment="1" applyProtection="1">
      <alignment horizontal="center"/>
      <protection locked="0"/>
    </xf>
    <xf numFmtId="0" fontId="29" fillId="0" borderId="0" xfId="0" applyFont="1" applyAlignment="1">
      <alignment horizontal="left" vertical="center" indent="1"/>
    </xf>
    <xf numFmtId="0" fontId="29" fillId="0" borderId="0" xfId="0" applyFont="1" applyAlignment="1">
      <alignment horizontal="center"/>
    </xf>
    <xf numFmtId="0" fontId="31" fillId="0" borderId="16" xfId="0" applyFont="1" applyBorder="1" applyAlignment="1">
      <alignment horizontal="left" vertical="center" indent="1"/>
    </xf>
    <xf numFmtId="0" fontId="29" fillId="0" borderId="0" xfId="0" applyFont="1" applyAlignment="1">
      <alignment horizontal="center" vertical="top"/>
    </xf>
    <xf numFmtId="0" fontId="32" fillId="0" borderId="0" xfId="0" applyFont="1" applyAlignment="1">
      <alignment horizontal="center"/>
    </xf>
    <xf numFmtId="0" fontId="29" fillId="0" borderId="0" xfId="0" applyFont="1" applyAlignment="1"/>
    <xf numFmtId="0" fontId="18" fillId="0" borderId="0" xfId="0" applyFont="1"/>
    <xf numFmtId="0" fontId="33" fillId="0" borderId="0" xfId="0" applyFont="1"/>
    <xf numFmtId="0" fontId="0" fillId="0" borderId="0" xfId="0" applyFill="1" applyAlignment="1">
      <alignment vertical="center"/>
    </xf>
    <xf numFmtId="0" fontId="0" fillId="0" borderId="0" xfId="0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34" fillId="2" borderId="0" xfId="0" applyFont="1" applyFill="1" applyAlignment="1">
      <alignment vertical="center"/>
    </xf>
    <xf numFmtId="0" fontId="34" fillId="2" borderId="0" xfId="0" applyFont="1" applyFill="1" applyBorder="1" applyAlignment="1">
      <alignment vertical="center"/>
    </xf>
    <xf numFmtId="24" fontId="0" fillId="2" borderId="0" xfId="0" applyNumberFormat="1" applyFill="1" applyBorder="1" applyAlignment="1">
      <alignment vertical="center"/>
    </xf>
    <xf numFmtId="0" fontId="10" fillId="0" borderId="0" xfId="0" applyFont="1"/>
    <xf numFmtId="0" fontId="34" fillId="0" borderId="0" xfId="0" applyFont="1" applyFill="1" applyAlignment="1">
      <alignment vertical="center"/>
    </xf>
    <xf numFmtId="0" fontId="34" fillId="0" borderId="0" xfId="0" applyFont="1" applyFill="1" applyBorder="1" applyAlignment="1">
      <alignment vertical="center"/>
    </xf>
    <xf numFmtId="0" fontId="35" fillId="0" borderId="0" xfId="0" applyFont="1"/>
    <xf numFmtId="0" fontId="36" fillId="0" borderId="0" xfId="0" applyFont="1" applyFill="1" applyAlignment="1">
      <alignment vertical="center"/>
    </xf>
    <xf numFmtId="0" fontId="36" fillId="0" borderId="0" xfId="0" applyFont="1" applyFill="1" applyBorder="1" applyAlignment="1">
      <alignment vertical="center"/>
    </xf>
    <xf numFmtId="26" fontId="0" fillId="2" borderId="0" xfId="0" applyNumberFormat="1" applyFill="1" applyBorder="1" applyAlignment="1">
      <alignment vertical="center"/>
    </xf>
    <xf numFmtId="24" fontId="36" fillId="2" borderId="0" xfId="0" applyNumberFormat="1" applyFont="1" applyFill="1" applyBorder="1" applyAlignment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 2" xfId="49"/>
  </cellStyles>
  <tableStyles count="0" defaultTableStyle="TableStyleMedium2" defaultPivotStyle="PivotStyleLight16"/>
  <colors>
    <mruColors>
      <color rgb="00FFFF00"/>
      <color rgb="000000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119530</xdr:colOff>
      <xdr:row>0</xdr:row>
      <xdr:rowOff>0</xdr:rowOff>
    </xdr:from>
    <xdr:to>
      <xdr:col>1</xdr:col>
      <xdr:colOff>1161163</xdr:colOff>
      <xdr:row>3</xdr:row>
      <xdr:rowOff>40415</xdr:rowOff>
    </xdr:to>
    <xdr:pic>
      <xdr:nvPicPr>
        <xdr:cNvPr id="2" name="图片 1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380" y="0"/>
          <a:ext cx="1922145" cy="61150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9525</xdr:colOff>
      <xdr:row>0</xdr:row>
      <xdr:rowOff>9525</xdr:rowOff>
    </xdr:from>
    <xdr:to>
      <xdr:col>1</xdr:col>
      <xdr:colOff>929640</xdr:colOff>
      <xdr:row>1</xdr:row>
      <xdr:rowOff>67310</xdr:rowOff>
    </xdr:to>
    <xdr:pic>
      <xdr:nvPicPr>
        <xdr:cNvPr id="2" name="图片 1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9525"/>
          <a:ext cx="1968500" cy="5911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niki.lan@hdcvt.com" TargetMode="Externa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niki.lan@hdcvt.com" TargetMode="Externa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83"/>
  <sheetViews>
    <sheetView showGridLines="0" view="pageBreakPreview" zoomScaleNormal="80" topLeftCell="A11" workbookViewId="0">
      <selection activeCell="I40" sqref="I40"/>
    </sheetView>
  </sheetViews>
  <sheetFormatPr defaultColWidth="8.875" defaultRowHeight="15" customHeight="1"/>
  <cols>
    <col min="1" max="1" width="11.5583333333333" style="30" customWidth="1"/>
    <col min="2" max="3" width="21.0916666666667" style="30" customWidth="1"/>
    <col min="4" max="4" width="21.0916666666667" style="30" hidden="1" customWidth="1"/>
    <col min="5" max="5" width="36.2416666666667" style="30" customWidth="1"/>
    <col min="6" max="6" width="14.225" style="30" hidden="1" customWidth="1"/>
    <col min="7" max="7" width="22.5" style="30" hidden="1" customWidth="1"/>
    <col min="8" max="8" width="14.225" style="30" customWidth="1"/>
    <col min="9" max="9" width="18.275" style="30" customWidth="1"/>
    <col min="10" max="10" width="18" style="30" customWidth="1"/>
    <col min="11" max="11" width="14.875" style="30" customWidth="1"/>
    <col min="12" max="15" width="8.875" style="30"/>
    <col min="16" max="16" width="11.125" style="30"/>
    <col min="17" max="18" width="8.875" style="30"/>
    <col min="19" max="19" width="11.125" style="30"/>
    <col min="20" max="16384" width="8.875" style="30"/>
  </cols>
  <sheetData>
    <row r="1" customHeight="1" spans="1:11">
      <c r="I1" s="113" t="s">
        <v>0</v>
      </c>
      <c r="J1" s="113"/>
      <c r="K1" s="113"/>
    </row>
    <row r="2" customHeight="1" spans="1:11">
      <c r="I2" s="113"/>
      <c r="J2" s="113"/>
      <c r="K2" s="113"/>
    </row>
    <row r="3" customHeight="1" spans="1:11">
      <c r="I3" s="114"/>
      <c r="J3" s="114"/>
      <c r="K3" s="114"/>
    </row>
    <row r="4" customHeight="1" spans="1:11">
      <c r="A4" s="13" t="s">
        <v>1</v>
      </c>
      <c r="B4" s="13"/>
      <c r="C4" s="13"/>
      <c r="D4" s="13"/>
      <c r="E4" s="13"/>
      <c r="F4" s="13"/>
      <c r="G4" s="13"/>
      <c r="H4" s="13"/>
      <c r="I4" s="115" t="s">
        <v>2</v>
      </c>
      <c r="K4" s="14" t="s">
        <v>3</v>
      </c>
    </row>
    <row r="5" customHeight="1" spans="1:11">
      <c r="A5" s="16" t="s">
        <v>4</v>
      </c>
      <c r="B5" s="16"/>
      <c r="C5" s="16"/>
      <c r="D5" s="16"/>
      <c r="E5" s="16"/>
      <c r="F5" s="16"/>
      <c r="G5" s="16"/>
      <c r="H5" s="16"/>
      <c r="I5" s="4" t="s">
        <v>5</v>
      </c>
      <c r="J5" s="116"/>
      <c r="K5" s="117">
        <v>46212</v>
      </c>
    </row>
    <row r="6" customHeight="1" spans="1:11">
      <c r="A6" s="19" t="s">
        <v>6</v>
      </c>
      <c r="B6" s="19"/>
      <c r="C6" s="20"/>
      <c r="D6" s="20"/>
      <c r="E6" s="16"/>
      <c r="F6" s="16"/>
      <c r="G6" s="16"/>
      <c r="H6" s="16"/>
      <c r="I6" s="25" t="s">
        <v>7</v>
      </c>
      <c r="J6" s="26">
        <f>K38</f>
        <v>56416.45</v>
      </c>
      <c r="K6" s="26"/>
    </row>
    <row r="7" customHeight="1" spans="1:11">
      <c r="A7" s="22" t="s">
        <v>8</v>
      </c>
      <c r="B7" s="22"/>
      <c r="C7" s="22"/>
      <c r="D7" s="22"/>
      <c r="E7" s="19"/>
      <c r="F7" s="20"/>
      <c r="G7" s="20"/>
      <c r="H7" s="20"/>
      <c r="I7" s="25"/>
      <c r="J7" s="26"/>
      <c r="K7" s="26"/>
    </row>
    <row r="8" customHeight="1" spans="1:11">
      <c r="A8" s="118" t="s">
        <v>9</v>
      </c>
      <c r="I8" s="25"/>
      <c r="J8" s="26"/>
      <c r="K8" s="26"/>
    </row>
    <row r="9" customHeight="1" spans="1:11">
      <c r="I9" s="119"/>
      <c r="J9" s="8"/>
    </row>
    <row r="10" customHeight="1" spans="1:11">
      <c r="I10" s="119"/>
      <c r="J10" s="8"/>
    </row>
    <row r="11" customHeight="1" spans="1:11">
      <c r="A11" s="13" t="s">
        <v>10</v>
      </c>
      <c r="B11" s="13"/>
      <c r="C11" s="13"/>
      <c r="D11" s="13"/>
      <c r="E11" s="13"/>
      <c r="F11" s="13"/>
      <c r="G11" s="13"/>
      <c r="H11" s="13"/>
      <c r="I11" s="27" t="s">
        <v>11</v>
      </c>
      <c r="J11" s="27"/>
    </row>
    <row r="12" customHeight="1" spans="1:11">
      <c r="A12" s="13" t="s">
        <v>12</v>
      </c>
      <c r="B12" s="13"/>
      <c r="C12" s="13"/>
      <c r="D12" s="13"/>
      <c r="E12" s="13"/>
      <c r="F12" s="13"/>
      <c r="G12" s="13"/>
      <c r="H12" s="13"/>
      <c r="I12" s="28" t="s">
        <v>13</v>
      </c>
      <c r="J12" s="28"/>
      <c r="K12" s="28"/>
    </row>
    <row r="13" customHeight="1" spans="1:11">
      <c r="A13" s="16" t="s">
        <v>14</v>
      </c>
      <c r="B13" s="16"/>
      <c r="C13" s="16"/>
      <c r="D13" s="16"/>
      <c r="E13" s="16"/>
      <c r="F13" s="16"/>
      <c r="G13" s="16"/>
      <c r="H13" s="16"/>
      <c r="I13" s="28"/>
      <c r="J13" s="28"/>
      <c r="K13" s="28"/>
    </row>
    <row r="14" customHeight="1" spans="1:11">
      <c r="A14" s="19" t="s">
        <v>15</v>
      </c>
      <c r="B14" s="19"/>
      <c r="C14" s="19"/>
      <c r="D14" s="19"/>
      <c r="E14" s="19"/>
      <c r="F14" s="20"/>
      <c r="G14" s="20"/>
      <c r="H14" s="20"/>
      <c r="I14" s="28"/>
      <c r="J14" s="28"/>
      <c r="K14" s="28"/>
    </row>
    <row r="15" customHeight="1" spans="1:11">
      <c r="A15" s="19" t="s">
        <v>16</v>
      </c>
      <c r="B15" s="19"/>
      <c r="C15" s="19"/>
      <c r="D15" s="19"/>
      <c r="E15" s="19"/>
      <c r="F15" s="20"/>
      <c r="G15" s="20"/>
      <c r="H15" s="20"/>
      <c r="I15" s="28"/>
      <c r="J15" s="28"/>
      <c r="K15" s="28"/>
    </row>
    <row r="16" customHeight="1" spans="1:11">
      <c r="A16" s="19"/>
      <c r="B16" s="31"/>
      <c r="C16" s="31"/>
      <c r="D16" s="31"/>
      <c r="E16" s="19"/>
      <c r="F16" s="20"/>
      <c r="G16" s="20"/>
      <c r="H16" s="20"/>
      <c r="I16" s="28"/>
      <c r="J16" s="28"/>
      <c r="K16" s="28"/>
    </row>
    <row r="17" customFormat="1" customHeight="1" spans="1:13">
      <c r="A17" s="19"/>
      <c r="B17" s="31"/>
      <c r="C17" s="31"/>
      <c r="D17" s="31"/>
      <c r="E17" s="19"/>
      <c r="F17" s="20"/>
      <c r="G17" s="20"/>
      <c r="H17" s="20"/>
      <c r="I17" s="28"/>
      <c r="J17" s="28"/>
      <c r="K17" s="28"/>
    </row>
    <row r="18" customFormat="1" customHeight="1" spans="1:13">
      <c r="A18" s="31"/>
      <c r="B18" s="31"/>
      <c r="C18" s="31"/>
      <c r="D18" s="31"/>
      <c r="E18" s="19"/>
      <c r="F18" s="20"/>
      <c r="G18" s="20"/>
      <c r="H18" s="20"/>
      <c r="I18" s="28"/>
      <c r="J18" s="28"/>
      <c r="K18" s="28"/>
    </row>
    <row r="19" customFormat="1" customHeight="1" spans="1:13">
      <c r="A19" s="31"/>
      <c r="B19" s="31"/>
      <c r="C19" s="31"/>
      <c r="D19" s="31"/>
      <c r="E19" s="19"/>
      <c r="F19" s="20"/>
      <c r="G19" s="20"/>
      <c r="H19" s="20"/>
      <c r="K19" s="116"/>
    </row>
    <row r="20" customFormat="1" customHeight="1" spans="1:13">
      <c r="A20" s="31"/>
      <c r="B20" s="31"/>
      <c r="C20" s="31"/>
      <c r="D20" s="31"/>
      <c r="E20" s="19"/>
      <c r="F20" s="20"/>
      <c r="G20" s="20"/>
      <c r="H20" s="20"/>
      <c r="I20" s="120"/>
      <c r="J20" s="30"/>
      <c r="K20" s="30"/>
    </row>
    <row r="21" s="109" customFormat="1" ht="30" customHeight="1" spans="1:13">
      <c r="A21" s="121" t="s">
        <v>17</v>
      </c>
      <c r="B21" s="121" t="s">
        <v>18</v>
      </c>
      <c r="C21" s="121" t="s">
        <v>19</v>
      </c>
      <c r="D21" s="121" t="s">
        <v>20</v>
      </c>
      <c r="E21" s="122" t="s">
        <v>21</v>
      </c>
      <c r="F21" s="123" t="s">
        <v>22</v>
      </c>
      <c r="G21" s="123" t="s">
        <v>23</v>
      </c>
      <c r="H21" s="124" t="s">
        <v>24</v>
      </c>
      <c r="I21" s="124" t="s">
        <v>25</v>
      </c>
      <c r="J21" s="124" t="s">
        <v>26</v>
      </c>
      <c r="K21" s="124" t="s">
        <v>27</v>
      </c>
      <c r="L21" s="125"/>
      <c r="M21" s="126"/>
    </row>
    <row r="22" s="110" customFormat="1" ht="18" customHeight="1" spans="1:13">
      <c r="A22" s="38">
        <v>5112</v>
      </c>
      <c r="B22" s="38" t="s">
        <v>28</v>
      </c>
      <c r="C22" s="39" t="s">
        <v>29</v>
      </c>
      <c r="D22" s="127">
        <v>46213</v>
      </c>
      <c r="E22" s="128" t="s">
        <v>30</v>
      </c>
      <c r="F22" s="129" t="s">
        <v>31</v>
      </c>
      <c r="G22" s="129" t="s">
        <v>32</v>
      </c>
      <c r="H22" s="40" t="s">
        <v>33</v>
      </c>
      <c r="I22" s="40">
        <v>100</v>
      </c>
      <c r="J22" s="130">
        <v>29.15</v>
      </c>
      <c r="K22" s="131">
        <f t="shared" ref="K22:K28" si="0">J22*I22</f>
        <v>2915</v>
      </c>
      <c r="L22" s="132"/>
      <c r="M22" s="133"/>
    </row>
    <row r="23" s="110" customFormat="1" ht="18" customHeight="1" spans="1:13">
      <c r="A23" s="38">
        <v>5112</v>
      </c>
      <c r="B23" s="38" t="s">
        <v>34</v>
      </c>
      <c r="C23" s="39" t="s">
        <v>35</v>
      </c>
      <c r="D23" s="127">
        <v>46214</v>
      </c>
      <c r="E23" s="128" t="s">
        <v>36</v>
      </c>
      <c r="F23" s="129"/>
      <c r="G23" s="129"/>
      <c r="H23" s="40"/>
      <c r="I23" s="40">
        <v>1020</v>
      </c>
      <c r="J23" s="130">
        <v>10.23</v>
      </c>
      <c r="K23" s="131">
        <f t="shared" si="0"/>
        <v>10434.6</v>
      </c>
      <c r="L23" s="132"/>
      <c r="M23" s="133"/>
    </row>
    <row r="24" s="110" customFormat="1" ht="18" customHeight="1" spans="1:13">
      <c r="A24" s="38">
        <v>5105</v>
      </c>
      <c r="B24" s="38" t="s">
        <v>37</v>
      </c>
      <c r="C24" s="39" t="s">
        <v>38</v>
      </c>
      <c r="D24" s="127">
        <v>46217</v>
      </c>
      <c r="E24" s="128" t="s">
        <v>39</v>
      </c>
      <c r="F24" s="129" t="s">
        <v>31</v>
      </c>
      <c r="G24" s="129" t="s">
        <v>32</v>
      </c>
      <c r="H24" s="40" t="s">
        <v>33</v>
      </c>
      <c r="I24" s="40">
        <v>30</v>
      </c>
      <c r="J24" s="130">
        <v>48.95</v>
      </c>
      <c r="K24" s="131">
        <f t="shared" si="0"/>
        <v>1468.5</v>
      </c>
      <c r="L24" s="132"/>
      <c r="M24" s="133"/>
    </row>
    <row r="25" s="111" customFormat="1" ht="18" customHeight="1" spans="1:13">
      <c r="A25" s="38">
        <v>5112</v>
      </c>
      <c r="B25" s="38" t="s">
        <v>40</v>
      </c>
      <c r="C25" s="38" t="s">
        <v>41</v>
      </c>
      <c r="D25" s="38" t="s">
        <v>42</v>
      </c>
      <c r="E25" s="128" t="s">
        <v>43</v>
      </c>
      <c r="F25" s="129" t="s">
        <v>31</v>
      </c>
      <c r="G25" s="129" t="s">
        <v>32</v>
      </c>
      <c r="H25" s="40" t="s">
        <v>33</v>
      </c>
      <c r="I25" s="40">
        <v>120</v>
      </c>
      <c r="J25" s="134">
        <v>14.85</v>
      </c>
      <c r="K25" s="134">
        <f t="shared" si="0"/>
        <v>1782</v>
      </c>
      <c r="L25" s="135"/>
    </row>
    <row r="26" s="111" customFormat="1" ht="18" customHeight="1" spans="1:13">
      <c r="A26" s="38">
        <v>5112</v>
      </c>
      <c r="B26" s="38" t="s">
        <v>44</v>
      </c>
      <c r="C26" s="38" t="s">
        <v>45</v>
      </c>
      <c r="D26" s="38" t="s">
        <v>42</v>
      </c>
      <c r="E26" s="128" t="s">
        <v>46</v>
      </c>
      <c r="F26" s="129" t="s">
        <v>31</v>
      </c>
      <c r="G26" s="129" t="s">
        <v>32</v>
      </c>
      <c r="H26" s="40" t="s">
        <v>33</v>
      </c>
      <c r="I26" s="40">
        <v>90</v>
      </c>
      <c r="J26" s="131">
        <v>40.15</v>
      </c>
      <c r="K26" s="131">
        <f t="shared" si="0"/>
        <v>3613.5</v>
      </c>
      <c r="L26" s="135"/>
    </row>
    <row r="27" s="110" customFormat="1" ht="18" customHeight="1" spans="1:13">
      <c r="A27" s="38">
        <v>5112</v>
      </c>
      <c r="B27" s="38" t="s">
        <v>47</v>
      </c>
      <c r="C27" s="39" t="s">
        <v>48</v>
      </c>
      <c r="D27" s="127" t="s">
        <v>42</v>
      </c>
      <c r="E27" s="128" t="s">
        <v>49</v>
      </c>
      <c r="F27" s="129" t="s">
        <v>31</v>
      </c>
      <c r="G27" s="129" t="s">
        <v>32</v>
      </c>
      <c r="H27" s="40" t="s">
        <v>33</v>
      </c>
      <c r="I27" s="40">
        <v>30</v>
      </c>
      <c r="J27" s="130">
        <v>232.65</v>
      </c>
      <c r="K27" s="131">
        <f t="shared" si="0"/>
        <v>6979.5</v>
      </c>
      <c r="L27" s="132"/>
      <c r="M27" s="133"/>
    </row>
    <row r="28" s="112" customFormat="1" ht="18" customHeight="1" spans="1:13">
      <c r="A28" s="61">
        <v>5112</v>
      </c>
      <c r="B28" s="61" t="s">
        <v>50</v>
      </c>
      <c r="C28" s="61" t="s">
        <v>51</v>
      </c>
      <c r="D28" s="61" t="s">
        <v>42</v>
      </c>
      <c r="E28" s="136" t="s">
        <v>52</v>
      </c>
      <c r="F28" s="137" t="s">
        <v>31</v>
      </c>
      <c r="G28" s="137" t="s">
        <v>32</v>
      </c>
      <c r="H28" s="62" t="s">
        <v>33</v>
      </c>
      <c r="I28" s="62">
        <v>80</v>
      </c>
      <c r="J28" s="138">
        <v>10.45</v>
      </c>
      <c r="K28" s="139">
        <f t="shared" si="0"/>
        <v>836</v>
      </c>
      <c r="L28" s="140"/>
    </row>
    <row r="29" s="112" customFormat="1" ht="18" customHeight="1" spans="1:13">
      <c r="A29" s="61">
        <v>5102</v>
      </c>
      <c r="B29" s="61" t="s">
        <v>53</v>
      </c>
      <c r="C29" s="61" t="s">
        <v>54</v>
      </c>
      <c r="D29" s="61" t="s">
        <v>42</v>
      </c>
      <c r="E29" s="136" t="s">
        <v>55</v>
      </c>
      <c r="F29" s="137" t="s">
        <v>31</v>
      </c>
      <c r="G29" s="137" t="s">
        <v>32</v>
      </c>
      <c r="H29" s="62" t="s">
        <v>33</v>
      </c>
      <c r="I29" s="62">
        <v>120</v>
      </c>
      <c r="J29" s="138">
        <v>10.45</v>
      </c>
      <c r="K29" s="139">
        <f t="shared" ref="K29:K35" si="1">J29*I29</f>
        <v>1254</v>
      </c>
      <c r="L29" s="140"/>
    </row>
    <row r="30" s="112" customFormat="1" ht="18" customHeight="1" spans="1:13">
      <c r="A30" s="61">
        <v>5087</v>
      </c>
      <c r="B30" s="61" t="s">
        <v>56</v>
      </c>
      <c r="C30" s="61" t="s">
        <v>57</v>
      </c>
      <c r="D30" s="61" t="s">
        <v>42</v>
      </c>
      <c r="E30" s="136" t="s">
        <v>58</v>
      </c>
      <c r="F30" s="137" t="s">
        <v>31</v>
      </c>
      <c r="G30" s="137" t="s">
        <v>32</v>
      </c>
      <c r="H30" s="62" t="s">
        <v>33</v>
      </c>
      <c r="I30" s="62">
        <v>20</v>
      </c>
      <c r="J30" s="138">
        <v>187</v>
      </c>
      <c r="K30" s="139">
        <f t="shared" si="1"/>
        <v>3740</v>
      </c>
      <c r="L30" s="140"/>
    </row>
    <row r="31" s="112" customFormat="1" ht="18" customHeight="1" spans="1:13">
      <c r="A31" s="61">
        <v>5085</v>
      </c>
      <c r="B31" s="61" t="s">
        <v>59</v>
      </c>
      <c r="C31" s="61" t="s">
        <v>60</v>
      </c>
      <c r="D31" s="61" t="s">
        <v>42</v>
      </c>
      <c r="E31" s="136" t="s">
        <v>61</v>
      </c>
      <c r="F31" s="137" t="s">
        <v>31</v>
      </c>
      <c r="G31" s="137" t="s">
        <v>32</v>
      </c>
      <c r="H31" s="62" t="s">
        <v>33</v>
      </c>
      <c r="I31" s="62">
        <v>4</v>
      </c>
      <c r="J31" s="138">
        <v>1024.65</v>
      </c>
      <c r="K31" s="139">
        <f t="shared" si="1"/>
        <v>4098.6</v>
      </c>
      <c r="L31" s="140"/>
    </row>
    <row r="32" s="112" customFormat="1" ht="18" customHeight="1" spans="1:13">
      <c r="A32" s="61">
        <v>5090</v>
      </c>
      <c r="B32" s="61" t="s">
        <v>62</v>
      </c>
      <c r="C32" s="61" t="s">
        <v>63</v>
      </c>
      <c r="D32" s="61" t="s">
        <v>42</v>
      </c>
      <c r="E32" s="136" t="s">
        <v>64</v>
      </c>
      <c r="F32" s="137" t="s">
        <v>31</v>
      </c>
      <c r="G32" s="137" t="s">
        <v>32</v>
      </c>
      <c r="H32" s="62" t="s">
        <v>33</v>
      </c>
      <c r="I32" s="40">
        <v>25</v>
      </c>
      <c r="J32" s="138">
        <v>66</v>
      </c>
      <c r="K32" s="139">
        <f t="shared" si="1"/>
        <v>1650</v>
      </c>
      <c r="L32" s="140"/>
    </row>
    <row r="33" s="112" customFormat="1" ht="18" customHeight="1" spans="1:12">
      <c r="A33" s="61">
        <v>4972</v>
      </c>
      <c r="B33" s="61" t="s">
        <v>65</v>
      </c>
      <c r="C33" s="61" t="s">
        <v>66</v>
      </c>
      <c r="D33" s="61" t="s">
        <v>42</v>
      </c>
      <c r="E33" s="136" t="s">
        <v>67</v>
      </c>
      <c r="F33" s="137" t="s">
        <v>31</v>
      </c>
      <c r="G33" s="137" t="s">
        <v>32</v>
      </c>
      <c r="H33" s="62" t="s">
        <v>33</v>
      </c>
      <c r="I33" s="91">
        <v>100</v>
      </c>
      <c r="J33" s="141">
        <v>29.21</v>
      </c>
      <c r="K33" s="141">
        <f t="shared" si="1"/>
        <v>2921</v>
      </c>
      <c r="L33" s="140"/>
    </row>
    <row r="34" s="112" customFormat="1" ht="18" customHeight="1" spans="1:12">
      <c r="A34" s="61">
        <v>4975</v>
      </c>
      <c r="B34" s="38" t="s">
        <v>68</v>
      </c>
      <c r="C34" s="92" t="s">
        <v>69</v>
      </c>
      <c r="D34" s="61" t="s">
        <v>42</v>
      </c>
      <c r="E34" s="136" t="s">
        <v>70</v>
      </c>
      <c r="F34" s="137" t="s">
        <v>31</v>
      </c>
      <c r="G34" s="137" t="s">
        <v>32</v>
      </c>
      <c r="H34" s="62" t="s">
        <v>33</v>
      </c>
      <c r="I34" s="91">
        <v>199</v>
      </c>
      <c r="J34" s="141">
        <v>21.25</v>
      </c>
      <c r="K34" s="141">
        <f t="shared" si="1"/>
        <v>4228.75</v>
      </c>
      <c r="L34" s="140"/>
    </row>
    <row r="35" s="112" customFormat="1" ht="18" customHeight="1" spans="1:12">
      <c r="A35" s="61">
        <v>4975</v>
      </c>
      <c r="B35" s="38" t="s">
        <v>71</v>
      </c>
      <c r="C35" s="92" t="s">
        <v>72</v>
      </c>
      <c r="D35" s="61" t="s">
        <v>42</v>
      </c>
      <c r="E35" s="136" t="s">
        <v>73</v>
      </c>
      <c r="F35" s="137" t="s">
        <v>31</v>
      </c>
      <c r="G35" s="137" t="s">
        <v>32</v>
      </c>
      <c r="H35" s="62" t="s">
        <v>33</v>
      </c>
      <c r="I35" s="91">
        <v>200</v>
      </c>
      <c r="J35" s="141">
        <v>30.5</v>
      </c>
      <c r="K35" s="141">
        <f t="shared" si="1"/>
        <v>6100</v>
      </c>
      <c r="L35" s="140"/>
    </row>
    <row r="36" s="112" customFormat="1" ht="28" customHeight="1" spans="1:12">
      <c r="A36" s="61"/>
      <c r="B36" s="61"/>
      <c r="C36" s="61"/>
      <c r="D36" s="61"/>
      <c r="E36" s="136"/>
      <c r="F36" s="137"/>
      <c r="G36" s="137"/>
      <c r="H36" s="91"/>
      <c r="I36" s="142">
        <f>SUM(I22:I35)</f>
        <v>2138</v>
      </c>
      <c r="J36" s="143" t="s">
        <v>74</v>
      </c>
      <c r="K36" s="143">
        <f>SUM(K22:K35)</f>
        <v>52021.45</v>
      </c>
      <c r="L36" s="140"/>
    </row>
    <row r="37" s="112" customFormat="1" ht="35" customHeight="1" spans="1:12">
      <c r="A37" s="61"/>
      <c r="B37" s="61"/>
      <c r="C37" s="61"/>
      <c r="D37" s="61"/>
      <c r="E37" s="136"/>
      <c r="F37" s="137"/>
      <c r="G37" s="137"/>
      <c r="H37" s="91"/>
      <c r="I37" s="144"/>
      <c r="J37" s="143" t="s">
        <v>75</v>
      </c>
      <c r="K37" s="145">
        <v>4395</v>
      </c>
      <c r="L37" s="140"/>
    </row>
    <row r="38" s="112" customFormat="1" ht="32" customHeight="1" spans="1:12">
      <c r="A38" s="61"/>
      <c r="B38" s="61"/>
      <c r="C38" s="61"/>
      <c r="D38" s="61"/>
      <c r="E38" s="136"/>
      <c r="F38" s="137"/>
      <c r="G38" s="137"/>
      <c r="H38" s="91"/>
      <c r="I38" s="144"/>
      <c r="J38" s="143" t="s">
        <v>76</v>
      </c>
      <c r="K38" s="143">
        <f>SUM(K36:K37)</f>
        <v>56416.45</v>
      </c>
      <c r="L38" s="140"/>
    </row>
    <row r="39" ht="30" customHeight="1" spans="1:12">
      <c r="A39" s="146" t="s">
        <v>77</v>
      </c>
      <c r="B39" s="146"/>
      <c r="C39" s="146"/>
      <c r="D39" s="146"/>
      <c r="E39" s="146"/>
      <c r="F39" s="147"/>
      <c r="G39" s="147"/>
      <c r="H39" s="147"/>
      <c r="I39" s="148"/>
      <c r="K39" s="116"/>
      <c r="L39" s="149"/>
    </row>
    <row r="40" ht="30" customHeight="1" spans="1:12">
      <c r="A40" s="146"/>
      <c r="B40" s="146"/>
      <c r="C40" s="146"/>
      <c r="D40" s="146"/>
      <c r="E40" s="146"/>
      <c r="F40" s="147"/>
      <c r="G40" s="147"/>
      <c r="H40" s="147"/>
      <c r="I40" s="148"/>
      <c r="K40" s="116"/>
    </row>
    <row r="41" customHeight="1" spans="1:12">
      <c r="A41" s="147"/>
      <c r="B41" s="147"/>
      <c r="C41" s="147"/>
      <c r="D41" s="147"/>
      <c r="E41" s="147"/>
      <c r="F41" s="147"/>
      <c r="G41" s="147"/>
      <c r="H41" s="147"/>
      <c r="I41" s="148"/>
      <c r="K41" s="150"/>
    </row>
    <row r="42" customHeight="1" spans="1:12">
      <c r="A42" s="151" t="s">
        <v>78</v>
      </c>
      <c r="B42" s="16"/>
      <c r="C42" s="16"/>
      <c r="D42" s="16"/>
      <c r="E42" s="152"/>
      <c r="F42" s="152"/>
      <c r="G42" s="152"/>
      <c r="H42" s="152"/>
      <c r="I42" s="152"/>
      <c r="K42" s="116"/>
    </row>
    <row r="43" customHeight="1" spans="1:12">
      <c r="A43" s="118"/>
      <c r="B43" s="153"/>
      <c r="C43" s="153"/>
      <c r="D43" s="153"/>
      <c r="E43" s="154"/>
      <c r="F43" s="154"/>
      <c r="G43" s="154"/>
      <c r="H43" s="154"/>
      <c r="I43" s="154"/>
      <c r="K43" s="116"/>
    </row>
    <row r="44" customHeight="1" spans="1:12">
      <c r="A44" s="155" t="s">
        <v>79</v>
      </c>
      <c r="B44" s="155"/>
      <c r="C44" s="153"/>
      <c r="D44" s="153"/>
      <c r="E44" s="156"/>
      <c r="F44" s="156"/>
      <c r="G44" s="156"/>
      <c r="H44" s="156"/>
      <c r="I44" s="156"/>
      <c r="K44" s="116"/>
    </row>
    <row r="45" customHeight="1" spans="1:12">
      <c r="A45" s="148"/>
      <c r="E45" s="157"/>
      <c r="F45" s="157"/>
      <c r="G45" s="157"/>
      <c r="H45" s="157"/>
      <c r="I45" s="157"/>
    </row>
    <row r="47" customHeight="1" spans="1:12">
      <c r="E47" s="158" t="s">
        <v>80</v>
      </c>
      <c r="F47" s="158"/>
      <c r="G47" s="158"/>
      <c r="H47" s="158"/>
      <c r="I47" s="158"/>
    </row>
    <row r="51" customHeight="1" spans="1:12">
      <c r="L51" s="159"/>
    </row>
    <row r="52" customHeight="1" spans="1:12">
      <c r="A52" s="160"/>
      <c r="I52" s="149"/>
      <c r="L52" s="149"/>
    </row>
    <row r="54" customHeight="1" spans="1:12">
      <c r="L54" s="149"/>
    </row>
    <row r="55" customHeight="1" spans="1:12">
      <c r="L55" s="149"/>
    </row>
    <row r="59" customHeight="1" spans="1:12">
      <c r="F59" s="161"/>
      <c r="G59" s="161"/>
      <c r="H59" s="162"/>
      <c r="I59" s="162"/>
    </row>
    <row r="60" customHeight="1" spans="1:12">
      <c r="F60" s="161"/>
      <c r="G60" s="161"/>
      <c r="H60" s="162"/>
      <c r="I60" s="162"/>
    </row>
    <row r="61" customHeight="1" spans="1:12">
      <c r="F61" s="161"/>
      <c r="G61" s="161"/>
      <c r="H61" s="162"/>
      <c r="I61" s="162"/>
    </row>
    <row r="62" customHeight="1" spans="1:12">
      <c r="F62" s="161"/>
      <c r="G62" s="161"/>
      <c r="H62" s="162"/>
      <c r="I62" s="163"/>
    </row>
    <row r="63" customHeight="1" spans="1:12">
      <c r="F63" s="161"/>
      <c r="G63" s="161"/>
      <c r="H63" s="162"/>
      <c r="I63" s="163"/>
    </row>
    <row r="64" customHeight="1" spans="1:12">
      <c r="F64" s="164"/>
      <c r="G64" s="164"/>
      <c r="H64" s="165"/>
      <c r="I64" s="165"/>
    </row>
    <row r="65" customHeight="1" spans="6:10">
      <c r="F65" s="161"/>
      <c r="G65" s="161"/>
      <c r="H65" s="162"/>
      <c r="I65" s="166"/>
      <c r="J65" s="167"/>
    </row>
    <row r="66" customHeight="1" spans="6:10">
      <c r="F66" s="168"/>
      <c r="G66" s="168"/>
      <c r="H66" s="169"/>
      <c r="I66" s="169"/>
      <c r="J66" s="170"/>
    </row>
    <row r="67" customHeight="1" spans="6:10">
      <c r="F67" s="171"/>
      <c r="G67" s="171"/>
      <c r="H67" s="172"/>
      <c r="I67" s="172"/>
    </row>
    <row r="68" customHeight="1" spans="6:10">
      <c r="I68" s="167"/>
    </row>
    <row r="69" customHeight="1" spans="6:10">
      <c r="I69" s="162"/>
      <c r="J69" s="162"/>
    </row>
    <row r="70" customHeight="1" spans="6:10">
      <c r="I70" s="162"/>
      <c r="J70" s="162"/>
    </row>
    <row r="71" customHeight="1" spans="6:10">
      <c r="I71" s="162"/>
      <c r="J71" s="163"/>
    </row>
    <row r="72" customHeight="1" spans="6:10">
      <c r="I72" s="162"/>
      <c r="J72" s="163"/>
    </row>
    <row r="73" customHeight="1" spans="6:10">
      <c r="I73" s="165"/>
      <c r="J73" s="165"/>
    </row>
    <row r="74" customHeight="1" spans="6:10">
      <c r="I74" s="162"/>
      <c r="J74" s="166"/>
    </row>
    <row r="75" customHeight="1" spans="6:10">
      <c r="I75" s="169"/>
      <c r="J75" s="173"/>
    </row>
    <row r="76" customHeight="1" spans="6:10">
      <c r="I76" s="172"/>
      <c r="J76" s="174"/>
    </row>
    <row r="83" customHeight="1" spans="9:9">
      <c r="I83" s="149"/>
    </row>
  </sheetData>
  <mergeCells count="15">
    <mergeCell ref="A4:E4"/>
    <mergeCell ref="A11:E11"/>
    <mergeCell ref="I11:J11"/>
    <mergeCell ref="A12:E12"/>
    <mergeCell ref="A41:E41"/>
    <mergeCell ref="E42:I42"/>
    <mergeCell ref="E43:I43"/>
    <mergeCell ref="A44:B44"/>
    <mergeCell ref="E44:I44"/>
    <mergeCell ref="E45:I45"/>
    <mergeCell ref="I6:I8"/>
    <mergeCell ref="J6:K8"/>
    <mergeCell ref="I1:K3"/>
    <mergeCell ref="I12:K18"/>
    <mergeCell ref="A39:E40"/>
  </mergeCells>
  <hyperlinks>
    <hyperlink ref="A7" r:id="rId2" display="niki.lan@hdcvt.com" tooltip="mailto:niki.lan@hdcvt.com"/>
  </hyperlinks>
  <pageMargins left="0.7" right="0.7" top="0.75" bottom="0.75" header="0.3" footer="0.3"/>
  <pageSetup paperSize="9" scale="56" orientation="portrait" horizontalDpi="300" verticalDpi="300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R45"/>
  <sheetViews>
    <sheetView showGridLines="0" tabSelected="1" zoomScale="90" zoomScaleNormal="90" workbookViewId="0">
      <selection activeCell="E38" sqref="E38"/>
    </sheetView>
  </sheetViews>
  <sheetFormatPr defaultColWidth="8.875" defaultRowHeight="12.75"/>
  <cols>
    <col min="1" max="1" width="13.7583333333333" style="7" customWidth="1"/>
    <col min="2" max="2" width="22.1583333333333" style="7" customWidth="1"/>
    <col min="3" max="3" width="23.7583333333333" style="7" customWidth="1"/>
    <col min="4" max="4" width="8.625" style="8" customWidth="1"/>
    <col min="5" max="5" width="9.44166666666667" style="9" customWidth="1"/>
    <col min="6" max="6" width="8.625" style="8" customWidth="1"/>
    <col min="7" max="7" width="7.625" style="7" customWidth="1"/>
    <col min="8" max="8" width="10.1083333333333" style="7" customWidth="1"/>
    <col min="9" max="9" width="10.275" style="7" customWidth="1"/>
    <col min="10" max="10" width="9.85833333333333" style="8" customWidth="1"/>
    <col min="11" max="12" width="7.625" style="8" customWidth="1"/>
    <col min="13" max="13" width="9" style="8" customWidth="1"/>
    <col min="14" max="14" width="7.625" style="8" customWidth="1"/>
    <col min="15" max="16" width="8.875" style="7"/>
    <col min="17" max="17" width="11.125" style="7"/>
    <col min="18" max="16384" width="8.875" style="7"/>
  </cols>
  <sheetData>
    <row r="1" ht="42" customHeight="1" spans="1:14">
      <c r="A1" s="10"/>
      <c r="B1" s="10"/>
      <c r="C1" s="10"/>
      <c r="D1" s="10"/>
      <c r="E1" s="11"/>
      <c r="F1" s="10"/>
      <c r="G1" s="12" t="s">
        <v>81</v>
      </c>
      <c r="H1" s="12"/>
      <c r="I1" s="12"/>
      <c r="J1" s="12"/>
      <c r="K1" s="12"/>
      <c r="L1" s="12"/>
      <c r="M1" s="12"/>
      <c r="N1" s="12"/>
    </row>
    <row r="2" ht="15" customHeight="1" spans="1:14">
      <c r="A2" s="13" t="s">
        <v>1</v>
      </c>
      <c r="B2" s="13"/>
      <c r="C2" s="13"/>
      <c r="D2" s="14"/>
      <c r="G2" s="14" t="s">
        <v>2</v>
      </c>
      <c r="H2" s="14"/>
      <c r="I2" s="14"/>
      <c r="J2" s="14"/>
      <c r="K2" s="15" t="s">
        <v>3</v>
      </c>
      <c r="L2" s="15"/>
      <c r="M2" s="15"/>
      <c r="N2" s="15"/>
    </row>
    <row r="3" ht="15" customHeight="1" spans="1:14">
      <c r="A3" s="16" t="s">
        <v>4</v>
      </c>
      <c r="B3" s="16"/>
      <c r="C3" s="16"/>
      <c r="D3" s="17"/>
      <c r="G3" s="4" t="s">
        <v>5</v>
      </c>
      <c r="H3" s="4"/>
      <c r="I3" s="4"/>
      <c r="J3" s="4"/>
      <c r="K3" s="18">
        <v>46218</v>
      </c>
      <c r="L3" s="18"/>
      <c r="M3" s="18"/>
      <c r="N3" s="18"/>
    </row>
    <row r="4" ht="15" customHeight="1" spans="1:14">
      <c r="A4" s="19" t="s">
        <v>6</v>
      </c>
      <c r="B4" s="19"/>
      <c r="C4" s="20"/>
      <c r="D4" s="17"/>
      <c r="G4" s="2"/>
      <c r="H4" s="2"/>
      <c r="I4" s="2"/>
      <c r="J4" s="2"/>
      <c r="K4" s="21"/>
      <c r="L4" s="21"/>
      <c r="M4" s="21"/>
      <c r="N4" s="21"/>
    </row>
    <row r="5" ht="15" customHeight="1" spans="1:14">
      <c r="A5" s="22" t="s">
        <v>8</v>
      </c>
      <c r="B5" s="22"/>
      <c r="C5" s="23"/>
      <c r="D5" s="17"/>
      <c r="E5" s="24"/>
      <c r="G5" s="25"/>
      <c r="H5" s="25"/>
      <c r="I5" s="25"/>
      <c r="J5" s="26"/>
      <c r="K5" s="26"/>
      <c r="L5" s="26"/>
      <c r="M5" s="26"/>
      <c r="N5" s="26"/>
    </row>
    <row r="6" ht="15" customHeight="1" spans="1:14">
      <c r="A6" s="7" t="s">
        <v>82</v>
      </c>
      <c r="J6" s="7"/>
      <c r="K6" s="7"/>
      <c r="L6" s="7"/>
      <c r="M6" s="7"/>
    </row>
    <row r="7" ht="15" customHeight="1" spans="1:14">
      <c r="J7" s="7"/>
      <c r="K7" s="7"/>
      <c r="L7" s="7"/>
      <c r="M7" s="7"/>
    </row>
    <row r="8" ht="15" customHeight="1" spans="1:14">
      <c r="J8" s="7"/>
      <c r="K8" s="7"/>
      <c r="L8" s="7"/>
      <c r="M8" s="7"/>
    </row>
    <row r="9" ht="15" customHeight="1" spans="1:14">
      <c r="A9" s="13" t="s">
        <v>10</v>
      </c>
      <c r="B9" s="13"/>
      <c r="C9" s="13"/>
      <c r="D9" s="14"/>
      <c r="G9" s="14" t="s">
        <v>11</v>
      </c>
      <c r="H9" s="14"/>
      <c r="J9" s="7"/>
      <c r="K9" s="7"/>
      <c r="L9" s="7"/>
      <c r="M9" s="7"/>
    </row>
    <row r="10" ht="15" customHeight="1" spans="1:14">
      <c r="A10" s="13" t="s">
        <v>12</v>
      </c>
      <c r="B10" s="13"/>
      <c r="C10" s="13"/>
      <c r="D10" s="27"/>
      <c r="G10" s="28" t="s">
        <v>13</v>
      </c>
      <c r="H10" s="28"/>
      <c r="I10" s="28"/>
      <c r="J10" s="28"/>
      <c r="K10" s="28"/>
      <c r="L10" s="7"/>
      <c r="M10" s="7"/>
    </row>
    <row r="11" ht="15" customHeight="1" spans="1:14">
      <c r="A11" s="16" t="s">
        <v>14</v>
      </c>
      <c r="B11" s="16"/>
      <c r="C11" s="16"/>
      <c r="D11" s="7"/>
      <c r="G11" s="28"/>
      <c r="H11" s="28"/>
      <c r="I11" s="28"/>
      <c r="J11" s="28"/>
      <c r="K11" s="28"/>
      <c r="L11" s="7"/>
      <c r="M11" s="7"/>
    </row>
    <row r="12" ht="15" customHeight="1" spans="1:14">
      <c r="A12" s="19" t="s">
        <v>15</v>
      </c>
      <c r="B12" s="19"/>
      <c r="C12" s="20"/>
      <c r="D12" s="29"/>
      <c r="G12" s="28"/>
      <c r="H12" s="28"/>
      <c r="I12" s="28"/>
      <c r="J12" s="28"/>
      <c r="K12" s="28"/>
      <c r="L12" s="7"/>
      <c r="M12" s="7"/>
    </row>
    <row r="13" ht="15" customHeight="1" spans="1:14">
      <c r="A13" s="19" t="s">
        <v>16</v>
      </c>
      <c r="B13" s="19"/>
      <c r="C13" s="20"/>
      <c r="D13" s="30"/>
      <c r="G13" s="28"/>
      <c r="H13" s="28"/>
      <c r="I13" s="28"/>
      <c r="J13" s="28"/>
      <c r="K13" s="28"/>
      <c r="L13" s="7"/>
      <c r="M13" s="7"/>
    </row>
    <row r="14" ht="15" customHeight="1" spans="1:14">
      <c r="A14" s="19"/>
      <c r="B14" s="31"/>
      <c r="C14" s="32"/>
      <c r="D14" s="30"/>
      <c r="G14" s="28"/>
      <c r="H14" s="28"/>
      <c r="I14" s="28"/>
      <c r="J14" s="28"/>
      <c r="K14" s="28"/>
      <c r="L14" s="7"/>
      <c r="M14" s="7"/>
    </row>
    <row r="15" ht="15" customHeight="1" spans="1:14">
      <c r="A15" s="19"/>
      <c r="B15" s="32"/>
      <c r="C15" s="32"/>
      <c r="D15" s="30"/>
      <c r="G15" s="28"/>
      <c r="H15" s="28"/>
      <c r="I15" s="28"/>
      <c r="J15" s="28"/>
      <c r="K15" s="28"/>
      <c r="L15" s="7"/>
      <c r="M15" s="7"/>
    </row>
    <row r="16" ht="15" customHeight="1" spans="1:14">
      <c r="A16" s="32"/>
      <c r="B16" s="32"/>
      <c r="C16" s="32"/>
      <c r="D16" s="30"/>
      <c r="G16" s="28"/>
      <c r="H16" s="28"/>
      <c r="I16" s="28"/>
      <c r="J16" s="28"/>
      <c r="K16" s="28"/>
      <c r="L16" s="7"/>
      <c r="M16" s="7"/>
    </row>
    <row r="17" ht="15" customHeight="1" spans="1:17">
      <c r="A17" s="32"/>
      <c r="B17" s="32"/>
      <c r="C17" s="32"/>
      <c r="D17" s="30"/>
      <c r="M17" s="7"/>
    </row>
    <row r="18" ht="15" customHeight="1" spans="1:17">
      <c r="G18" s="8"/>
      <c r="H18" s="8"/>
      <c r="I18" s="8"/>
    </row>
    <row r="19" s="1" customFormat="1" ht="42" customHeight="1" spans="1:17">
      <c r="A19" s="33" t="s">
        <v>83</v>
      </c>
      <c r="B19" s="34" t="s">
        <v>18</v>
      </c>
      <c r="C19" s="34" t="s">
        <v>19</v>
      </c>
      <c r="D19" s="35" t="s">
        <v>84</v>
      </c>
      <c r="E19" s="36" t="s">
        <v>85</v>
      </c>
      <c r="F19" s="35" t="s">
        <v>86</v>
      </c>
      <c r="G19" s="35" t="s">
        <v>87</v>
      </c>
      <c r="H19" s="35" t="s">
        <v>88</v>
      </c>
      <c r="I19" s="35" t="s">
        <v>89</v>
      </c>
      <c r="J19" s="35" t="s">
        <v>90</v>
      </c>
      <c r="K19" s="35" t="s">
        <v>91</v>
      </c>
      <c r="L19" s="35" t="s">
        <v>92</v>
      </c>
      <c r="M19" s="35" t="s">
        <v>93</v>
      </c>
      <c r="N19" s="37" t="s">
        <v>94</v>
      </c>
    </row>
    <row r="20" s="2" customFormat="1" ht="23" customHeight="1" spans="1:17">
      <c r="A20" s="38">
        <v>5112</v>
      </c>
      <c r="B20" s="38" t="s">
        <v>28</v>
      </c>
      <c r="C20" s="39" t="s">
        <v>29</v>
      </c>
      <c r="D20" s="40">
        <v>90</v>
      </c>
      <c r="E20" s="41">
        <f t="shared" ref="E20:E26" si="0">D20/F20</f>
        <v>3</v>
      </c>
      <c r="F20" s="42">
        <v>30</v>
      </c>
      <c r="G20" s="43">
        <v>13.5</v>
      </c>
      <c r="H20" s="43">
        <f t="shared" ref="H20:H25" si="1">G20*E20</f>
        <v>40.5</v>
      </c>
      <c r="I20" s="43">
        <v>14.1</v>
      </c>
      <c r="J20" s="43">
        <f t="shared" ref="J20:J25" si="2">I20*E20</f>
        <v>42.3</v>
      </c>
      <c r="K20" s="44">
        <v>42</v>
      </c>
      <c r="L20" s="44">
        <v>38</v>
      </c>
      <c r="M20" s="44">
        <v>36.5</v>
      </c>
      <c r="N20" s="45">
        <f t="shared" ref="N20:N25" si="3">K20*M20*L20*E20/1000000</f>
        <v>0.174762</v>
      </c>
      <c r="O20" s="46"/>
      <c r="Q20" s="47"/>
    </row>
    <row r="21" s="3" customFormat="1" ht="23" customHeight="1" spans="1:17">
      <c r="A21" s="48">
        <v>5112</v>
      </c>
      <c r="B21" s="48" t="s">
        <v>28</v>
      </c>
      <c r="C21" s="49" t="s">
        <v>29</v>
      </c>
      <c r="D21" s="50">
        <v>10</v>
      </c>
      <c r="E21" s="51">
        <v>1</v>
      </c>
      <c r="F21" s="52">
        <v>10</v>
      </c>
      <c r="G21" s="53">
        <v>5.1</v>
      </c>
      <c r="H21" s="53">
        <f t="shared" si="1"/>
        <v>5.1</v>
      </c>
      <c r="I21" s="53">
        <v>6</v>
      </c>
      <c r="J21" s="53">
        <f t="shared" si="2"/>
        <v>6</v>
      </c>
      <c r="K21" s="54">
        <v>42</v>
      </c>
      <c r="L21" s="54">
        <v>38</v>
      </c>
      <c r="M21" s="54">
        <v>36.5</v>
      </c>
      <c r="N21" s="55">
        <f t="shared" si="3"/>
        <v>0.058254</v>
      </c>
      <c r="O21" s="56"/>
      <c r="Q21" s="57"/>
    </row>
    <row r="22" s="2" customFormat="1" ht="23" customHeight="1" spans="1:17">
      <c r="A22" s="38">
        <v>5112</v>
      </c>
      <c r="B22" s="38" t="s">
        <v>34</v>
      </c>
      <c r="C22" s="39" t="s">
        <v>35</v>
      </c>
      <c r="D22" s="40">
        <v>1020</v>
      </c>
      <c r="E22" s="41">
        <f t="shared" si="0"/>
        <v>17</v>
      </c>
      <c r="F22" s="42">
        <v>60</v>
      </c>
      <c r="G22" s="43">
        <v>20.4</v>
      </c>
      <c r="H22" s="43">
        <f t="shared" si="1"/>
        <v>346.8</v>
      </c>
      <c r="I22" s="43">
        <v>21.9</v>
      </c>
      <c r="J22" s="43">
        <f t="shared" si="2"/>
        <v>372.3</v>
      </c>
      <c r="K22" s="44">
        <v>49.5</v>
      </c>
      <c r="L22" s="44">
        <v>35.5</v>
      </c>
      <c r="M22" s="44">
        <v>34.2</v>
      </c>
      <c r="N22" s="45">
        <f t="shared" si="3"/>
        <v>1.02166515</v>
      </c>
      <c r="O22" s="46"/>
      <c r="Q22" s="47"/>
    </row>
    <row r="23" s="2" customFormat="1" ht="23" customHeight="1" spans="1:17">
      <c r="A23" s="38">
        <v>5105</v>
      </c>
      <c r="B23" s="38" t="s">
        <v>37</v>
      </c>
      <c r="C23" s="39" t="s">
        <v>38</v>
      </c>
      <c r="D23" s="40">
        <v>30</v>
      </c>
      <c r="E23" s="41">
        <f t="shared" si="0"/>
        <v>3</v>
      </c>
      <c r="F23" s="42">
        <v>10</v>
      </c>
      <c r="G23" s="43">
        <v>13.3</v>
      </c>
      <c r="H23" s="43">
        <f t="shared" si="1"/>
        <v>39.9</v>
      </c>
      <c r="I23" s="43">
        <v>14.2</v>
      </c>
      <c r="J23" s="43">
        <f t="shared" si="2"/>
        <v>42.6</v>
      </c>
      <c r="K23" s="58">
        <v>47.5</v>
      </c>
      <c r="L23" s="58">
        <v>28</v>
      </c>
      <c r="M23" s="58">
        <v>41.6</v>
      </c>
      <c r="N23" s="45">
        <f t="shared" si="3"/>
        <v>0.165984</v>
      </c>
      <c r="O23" s="46"/>
      <c r="Q23" s="47"/>
    </row>
    <row r="24" s="2" customFormat="1" ht="23" customHeight="1" spans="1:17">
      <c r="A24" s="38">
        <v>5112</v>
      </c>
      <c r="B24" s="38" t="s">
        <v>40</v>
      </c>
      <c r="C24" s="38" t="s">
        <v>41</v>
      </c>
      <c r="D24" s="40">
        <v>120</v>
      </c>
      <c r="E24" s="41">
        <f t="shared" si="0"/>
        <v>2</v>
      </c>
      <c r="F24" s="42">
        <v>60</v>
      </c>
      <c r="G24" s="43">
        <v>19.6</v>
      </c>
      <c r="H24" s="43">
        <f t="shared" si="1"/>
        <v>39.2</v>
      </c>
      <c r="I24" s="43">
        <v>20.6</v>
      </c>
      <c r="J24" s="43">
        <f t="shared" si="2"/>
        <v>41.2</v>
      </c>
      <c r="K24" s="58">
        <v>49.5</v>
      </c>
      <c r="L24" s="58">
        <v>35.5</v>
      </c>
      <c r="M24" s="58">
        <v>34.2</v>
      </c>
      <c r="N24" s="45">
        <f t="shared" si="3"/>
        <v>0.1201959</v>
      </c>
      <c r="O24" s="46"/>
      <c r="Q24" s="47"/>
    </row>
    <row r="25" s="2" customFormat="1" ht="23" customHeight="1" spans="1:17">
      <c r="A25" s="38">
        <v>5112</v>
      </c>
      <c r="B25" s="38" t="s">
        <v>44</v>
      </c>
      <c r="C25" s="38" t="s">
        <v>45</v>
      </c>
      <c r="D25" s="40">
        <v>90</v>
      </c>
      <c r="E25" s="41">
        <f t="shared" si="0"/>
        <v>3</v>
      </c>
      <c r="F25" s="42">
        <v>30</v>
      </c>
      <c r="G25" s="43">
        <v>16.5</v>
      </c>
      <c r="H25" s="43">
        <f t="shared" si="1"/>
        <v>49.5</v>
      </c>
      <c r="I25" s="43">
        <v>17.5</v>
      </c>
      <c r="J25" s="43">
        <f t="shared" si="2"/>
        <v>52.5</v>
      </c>
      <c r="K25" s="44">
        <v>42</v>
      </c>
      <c r="L25" s="44">
        <v>38</v>
      </c>
      <c r="M25" s="44">
        <v>36.5</v>
      </c>
      <c r="N25" s="45">
        <f t="shared" si="3"/>
        <v>0.174762</v>
      </c>
      <c r="O25" s="46"/>
      <c r="Q25" s="47"/>
    </row>
    <row r="26" s="4" customFormat="1" ht="23" customHeight="1" spans="1:17">
      <c r="A26" s="38">
        <v>5112</v>
      </c>
      <c r="B26" s="38" t="s">
        <v>47</v>
      </c>
      <c r="C26" s="39" t="s">
        <v>48</v>
      </c>
      <c r="D26" s="40">
        <v>30</v>
      </c>
      <c r="E26" s="41">
        <f t="shared" si="0"/>
        <v>10</v>
      </c>
      <c r="F26" s="42">
        <v>3</v>
      </c>
      <c r="G26" s="43">
        <v>10</v>
      </c>
      <c r="H26" s="43">
        <f t="shared" ref="H26:H33" si="4">G26*E26</f>
        <v>100</v>
      </c>
      <c r="I26" s="43">
        <v>11</v>
      </c>
      <c r="J26" s="43">
        <f t="shared" ref="J26:J33" si="5">I26*E26</f>
        <v>110</v>
      </c>
      <c r="K26" s="44">
        <v>43.3</v>
      </c>
      <c r="L26" s="44">
        <v>29.5</v>
      </c>
      <c r="M26" s="44">
        <v>33.2</v>
      </c>
      <c r="N26" s="45">
        <f t="shared" ref="N26:N37" si="6">K26*M26*L26*E26/1000000</f>
        <v>0.4240802</v>
      </c>
      <c r="O26" s="59"/>
      <c r="Q26" s="60"/>
    </row>
    <row r="27" s="4" customFormat="1" ht="23" customHeight="1" spans="1:17">
      <c r="A27" s="61">
        <v>5112</v>
      </c>
      <c r="B27" s="61" t="s">
        <v>50</v>
      </c>
      <c r="C27" s="61" t="s">
        <v>51</v>
      </c>
      <c r="D27" s="62">
        <v>80</v>
      </c>
      <c r="E27" s="41">
        <v>1</v>
      </c>
      <c r="F27" s="42">
        <v>80</v>
      </c>
      <c r="G27" s="43">
        <v>8.7</v>
      </c>
      <c r="H27" s="43">
        <f t="shared" si="4"/>
        <v>8.7</v>
      </c>
      <c r="I27" s="43">
        <v>9.7</v>
      </c>
      <c r="J27" s="43">
        <f t="shared" si="5"/>
        <v>9.7</v>
      </c>
      <c r="K27" s="44">
        <v>35</v>
      </c>
      <c r="L27" s="44">
        <v>26</v>
      </c>
      <c r="M27" s="44">
        <v>45</v>
      </c>
      <c r="N27" s="45">
        <f t="shared" si="6"/>
        <v>0.04095</v>
      </c>
      <c r="O27" s="59"/>
      <c r="Q27" s="60"/>
    </row>
    <row r="28" s="5" customFormat="1" ht="23" customHeight="1" spans="1:17">
      <c r="A28" s="63">
        <v>5102</v>
      </c>
      <c r="B28" s="63" t="s">
        <v>53</v>
      </c>
      <c r="C28" s="63" t="s">
        <v>54</v>
      </c>
      <c r="D28" s="64">
        <v>120</v>
      </c>
      <c r="E28" s="65">
        <f>D28/F28</f>
        <v>3</v>
      </c>
      <c r="F28" s="66">
        <v>40</v>
      </c>
      <c r="G28" s="67">
        <v>19.6</v>
      </c>
      <c r="H28" s="67">
        <f t="shared" si="4"/>
        <v>58.8</v>
      </c>
      <c r="I28" s="67">
        <v>20.6</v>
      </c>
      <c r="J28" s="67">
        <f t="shared" si="5"/>
        <v>61.8</v>
      </c>
      <c r="K28" s="68">
        <v>49.5</v>
      </c>
      <c r="L28" s="69">
        <v>35.5</v>
      </c>
      <c r="M28" s="70">
        <v>34.2</v>
      </c>
      <c r="N28" s="71">
        <f t="shared" si="6"/>
        <v>0.18029385</v>
      </c>
      <c r="O28" s="72"/>
      <c r="Q28" s="73"/>
    </row>
    <row r="29" s="2" customFormat="1" ht="23" customHeight="1" spans="1:17">
      <c r="A29" s="61">
        <v>5087</v>
      </c>
      <c r="B29" s="61" t="s">
        <v>56</v>
      </c>
      <c r="C29" s="61" t="s">
        <v>57</v>
      </c>
      <c r="D29" s="62">
        <v>20</v>
      </c>
      <c r="E29" s="41">
        <f t="shared" ref="E29:E37" si="7">D29/F29</f>
        <v>2</v>
      </c>
      <c r="F29" s="42">
        <v>10</v>
      </c>
      <c r="G29" s="43">
        <v>14</v>
      </c>
      <c r="H29" s="43">
        <f t="shared" si="4"/>
        <v>28</v>
      </c>
      <c r="I29" s="43">
        <v>15</v>
      </c>
      <c r="J29" s="43">
        <f t="shared" si="5"/>
        <v>30</v>
      </c>
      <c r="K29" s="74">
        <v>40</v>
      </c>
      <c r="L29" s="75">
        <v>26.2</v>
      </c>
      <c r="M29" s="75">
        <v>39.2</v>
      </c>
      <c r="N29" s="45">
        <f t="shared" si="6"/>
        <v>0.0821632</v>
      </c>
      <c r="O29" s="46"/>
      <c r="Q29" s="47"/>
    </row>
    <row r="30" s="2" customFormat="1" ht="23" customHeight="1" spans="1:17">
      <c r="A30" s="61">
        <v>5085</v>
      </c>
      <c r="B30" s="61" t="s">
        <v>59</v>
      </c>
      <c r="C30" s="61" t="s">
        <v>60</v>
      </c>
      <c r="D30" s="62">
        <v>4</v>
      </c>
      <c r="E30" s="41">
        <f t="shared" si="7"/>
        <v>4</v>
      </c>
      <c r="F30" s="42">
        <v>1</v>
      </c>
      <c r="G30" s="76">
        <v>12</v>
      </c>
      <c r="H30" s="76">
        <f t="shared" si="4"/>
        <v>48</v>
      </c>
      <c r="I30" s="76">
        <v>13</v>
      </c>
      <c r="J30" s="76">
        <f t="shared" si="5"/>
        <v>52</v>
      </c>
      <c r="K30" s="75">
        <v>57.5</v>
      </c>
      <c r="L30" s="75">
        <v>47.5</v>
      </c>
      <c r="M30" s="75">
        <v>20.7</v>
      </c>
      <c r="N30" s="45">
        <f t="shared" si="6"/>
        <v>0.2261475</v>
      </c>
      <c r="O30" s="46"/>
      <c r="Q30" s="47"/>
    </row>
    <row r="31" s="2" customFormat="1" ht="23" customHeight="1" spans="1:17">
      <c r="A31" s="61">
        <v>5090</v>
      </c>
      <c r="B31" s="61" t="s">
        <v>62</v>
      </c>
      <c r="C31" s="61" t="s">
        <v>63</v>
      </c>
      <c r="D31" s="40">
        <v>20</v>
      </c>
      <c r="E31" s="41">
        <f t="shared" si="7"/>
        <v>1</v>
      </c>
      <c r="F31" s="42">
        <v>20</v>
      </c>
      <c r="G31" s="76">
        <v>20</v>
      </c>
      <c r="H31" s="76">
        <f t="shared" si="4"/>
        <v>20</v>
      </c>
      <c r="I31" s="76">
        <v>21</v>
      </c>
      <c r="J31" s="76">
        <f t="shared" si="5"/>
        <v>21</v>
      </c>
      <c r="K31" s="77">
        <v>42</v>
      </c>
      <c r="L31" s="78">
        <v>40.5</v>
      </c>
      <c r="M31" s="79">
        <v>36.5</v>
      </c>
      <c r="N31" s="45">
        <f t="shared" si="6"/>
        <v>0.0620865</v>
      </c>
      <c r="O31" s="46"/>
      <c r="Q31" s="47"/>
    </row>
    <row r="32" s="6" customFormat="1" ht="23" customHeight="1" spans="1:17">
      <c r="A32" s="80">
        <v>5090</v>
      </c>
      <c r="B32" s="80" t="s">
        <v>62</v>
      </c>
      <c r="C32" s="80" t="s">
        <v>63</v>
      </c>
      <c r="D32" s="81">
        <v>5</v>
      </c>
      <c r="E32" s="82">
        <f t="shared" si="7"/>
        <v>1</v>
      </c>
      <c r="F32" s="83">
        <v>5</v>
      </c>
      <c r="G32" s="84">
        <v>5</v>
      </c>
      <c r="H32" s="84">
        <f t="shared" si="4"/>
        <v>5</v>
      </c>
      <c r="I32" s="84">
        <v>6</v>
      </c>
      <c r="J32" s="84">
        <f t="shared" si="5"/>
        <v>6</v>
      </c>
      <c r="K32" s="85">
        <v>42</v>
      </c>
      <c r="L32" s="86">
        <v>40.5</v>
      </c>
      <c r="M32" s="87">
        <v>36.5</v>
      </c>
      <c r="N32" s="88">
        <f t="shared" si="6"/>
        <v>0.0620865</v>
      </c>
      <c r="O32" s="89"/>
      <c r="Q32" s="90"/>
    </row>
    <row r="33" s="2" customFormat="1" ht="23" customHeight="1" spans="1:18">
      <c r="A33" s="61">
        <v>4972</v>
      </c>
      <c r="B33" s="61" t="s">
        <v>65</v>
      </c>
      <c r="C33" s="61" t="s">
        <v>66</v>
      </c>
      <c r="D33" s="91">
        <v>80</v>
      </c>
      <c r="E33" s="41">
        <f t="shared" si="7"/>
        <v>2</v>
      </c>
      <c r="F33" s="42">
        <v>40</v>
      </c>
      <c r="G33" s="76">
        <v>11.5</v>
      </c>
      <c r="H33" s="76">
        <f t="shared" si="4"/>
        <v>23</v>
      </c>
      <c r="I33" s="76">
        <v>12.5</v>
      </c>
      <c r="J33" s="76">
        <f t="shared" si="5"/>
        <v>25</v>
      </c>
      <c r="K33" s="77">
        <v>38</v>
      </c>
      <c r="L33" s="77">
        <v>31.2</v>
      </c>
      <c r="M33" s="77">
        <v>45</v>
      </c>
      <c r="N33" s="45">
        <f t="shared" si="6"/>
        <v>0.106704</v>
      </c>
      <c r="O33" s="46"/>
      <c r="Q33" s="47"/>
    </row>
    <row r="34" s="4" customFormat="1" ht="23" customHeight="1" spans="1:18">
      <c r="A34" s="61">
        <v>4972</v>
      </c>
      <c r="B34" s="61" t="s">
        <v>65</v>
      </c>
      <c r="C34" s="61" t="s">
        <v>66</v>
      </c>
      <c r="D34" s="91">
        <v>20</v>
      </c>
      <c r="E34" s="41">
        <f t="shared" si="7"/>
        <v>1</v>
      </c>
      <c r="F34" s="41">
        <v>20</v>
      </c>
      <c r="G34" s="43">
        <v>5.7</v>
      </c>
      <c r="H34" s="43">
        <v>5.7</v>
      </c>
      <c r="I34" s="43">
        <v>6.3</v>
      </c>
      <c r="J34" s="43">
        <v>6.3</v>
      </c>
      <c r="K34" s="77">
        <v>38</v>
      </c>
      <c r="L34" s="77">
        <v>31.2</v>
      </c>
      <c r="M34" s="77">
        <v>45</v>
      </c>
      <c r="N34" s="45">
        <f t="shared" si="6"/>
        <v>0.053352</v>
      </c>
      <c r="O34" s="59"/>
      <c r="Q34" s="60"/>
    </row>
    <row r="35" s="4" customFormat="1" ht="23" customHeight="1" spans="1:18">
      <c r="A35" s="61">
        <v>4975</v>
      </c>
      <c r="B35" s="38" t="s">
        <v>68</v>
      </c>
      <c r="C35" s="92" t="s">
        <v>69</v>
      </c>
      <c r="D35" s="91">
        <v>180</v>
      </c>
      <c r="E35" s="41">
        <f t="shared" si="7"/>
        <v>9</v>
      </c>
      <c r="F35" s="41">
        <v>20</v>
      </c>
      <c r="G35" s="43">
        <v>7.3</v>
      </c>
      <c r="H35" s="43">
        <f>G35*E35</f>
        <v>65.7</v>
      </c>
      <c r="I35" s="43">
        <v>8.3</v>
      </c>
      <c r="J35" s="43">
        <f>I35*E35</f>
        <v>74.7</v>
      </c>
      <c r="K35" s="93">
        <v>44.5</v>
      </c>
      <c r="L35" s="94">
        <v>30.5</v>
      </c>
      <c r="M35" s="95">
        <v>31.8</v>
      </c>
      <c r="N35" s="45">
        <f t="shared" si="6"/>
        <v>0.38844495</v>
      </c>
      <c r="O35" s="59"/>
      <c r="Q35" s="60"/>
    </row>
    <row r="36" s="4" customFormat="1" ht="23" customHeight="1" spans="1:18">
      <c r="A36" s="61">
        <v>4975</v>
      </c>
      <c r="B36" s="38" t="s">
        <v>68</v>
      </c>
      <c r="C36" s="92" t="s">
        <v>69</v>
      </c>
      <c r="D36" s="91">
        <v>19</v>
      </c>
      <c r="E36" s="41">
        <f t="shared" si="7"/>
        <v>1</v>
      </c>
      <c r="F36" s="41">
        <v>19</v>
      </c>
      <c r="G36" s="43">
        <v>6.9</v>
      </c>
      <c r="H36" s="43">
        <f>G36*E36</f>
        <v>6.9</v>
      </c>
      <c r="I36" s="43">
        <v>7.9</v>
      </c>
      <c r="J36" s="43">
        <f>I36*E36</f>
        <v>7.9</v>
      </c>
      <c r="K36" s="77">
        <v>44.5</v>
      </c>
      <c r="L36" s="78">
        <v>30.5</v>
      </c>
      <c r="M36" s="79">
        <v>31.8</v>
      </c>
      <c r="N36" s="45">
        <f t="shared" si="6"/>
        <v>0.04316055</v>
      </c>
      <c r="O36" s="59"/>
      <c r="Q36" s="60"/>
    </row>
    <row r="37" s="4" customFormat="1" ht="23" customHeight="1" spans="1:18">
      <c r="A37" s="61">
        <v>4975</v>
      </c>
      <c r="B37" s="38" t="s">
        <v>71</v>
      </c>
      <c r="C37" s="92" t="s">
        <v>72</v>
      </c>
      <c r="D37" s="91">
        <v>200</v>
      </c>
      <c r="E37" s="41">
        <f t="shared" si="7"/>
        <v>10</v>
      </c>
      <c r="F37" s="41">
        <v>20</v>
      </c>
      <c r="G37" s="43">
        <v>10</v>
      </c>
      <c r="H37" s="43">
        <f>G37*E37</f>
        <v>100</v>
      </c>
      <c r="I37" s="43">
        <v>11</v>
      </c>
      <c r="J37" s="43">
        <f>I37*E37</f>
        <v>110</v>
      </c>
      <c r="K37" s="75">
        <v>44.5</v>
      </c>
      <c r="L37" s="75">
        <v>30.5</v>
      </c>
      <c r="M37" s="75">
        <v>31.8</v>
      </c>
      <c r="N37" s="45">
        <f t="shared" si="6"/>
        <v>0.4316055</v>
      </c>
      <c r="O37" s="59"/>
      <c r="Q37" s="60"/>
    </row>
    <row r="38" s="2" customFormat="1" ht="23" customHeight="1" spans="1:18">
      <c r="A38" s="96" t="s">
        <v>95</v>
      </c>
      <c r="B38" s="96"/>
      <c r="C38" s="96"/>
      <c r="D38" s="97">
        <f>SUM(D20:D37)</f>
        <v>2138</v>
      </c>
      <c r="E38" s="98">
        <f>SUM(E20:E37)</f>
        <v>74</v>
      </c>
      <c r="F38" s="99" t="s">
        <v>96</v>
      </c>
      <c r="G38" s="99" t="s">
        <v>96</v>
      </c>
      <c r="H38" s="99">
        <f>SUM(H20:H37)</f>
        <v>990.8</v>
      </c>
      <c r="I38" s="99" t="s">
        <v>96</v>
      </c>
      <c r="J38" s="99">
        <f>SUM(J20:J37)</f>
        <v>1071.3</v>
      </c>
      <c r="K38" s="99" t="s">
        <v>96</v>
      </c>
      <c r="L38" s="99" t="s">
        <v>96</v>
      </c>
      <c r="M38" s="99" t="s">
        <v>96</v>
      </c>
      <c r="N38" s="100">
        <f>SUM(N20:N37)</f>
        <v>3.8166978</v>
      </c>
      <c r="O38" s="46"/>
      <c r="Q38" s="47"/>
    </row>
    <row r="39" s="2" customFormat="1" spans="1:18">
      <c r="A39" s="101"/>
      <c r="B39" s="101"/>
      <c r="C39" s="101"/>
      <c r="D39" s="102"/>
      <c r="E39" s="103"/>
      <c r="F39" s="102"/>
      <c r="G39" s="104"/>
      <c r="H39" s="104"/>
      <c r="I39" s="104"/>
      <c r="J39" s="8"/>
      <c r="K39" s="8"/>
      <c r="L39" s="8"/>
      <c r="M39" s="8"/>
      <c r="N39" s="8"/>
      <c r="Q39" s="47"/>
    </row>
    <row r="40" s="2" customFormat="1" spans="1:18">
      <c r="A40" s="101"/>
      <c r="B40" s="101"/>
      <c r="C40" s="101"/>
      <c r="D40" s="102"/>
      <c r="E40" s="103"/>
      <c r="F40" s="102"/>
      <c r="G40" s="104"/>
      <c r="H40" s="104"/>
      <c r="I40" s="104"/>
      <c r="J40" s="8"/>
      <c r="K40" s="8"/>
      <c r="L40" s="8"/>
      <c r="M40" s="8"/>
      <c r="N40" s="8"/>
      <c r="R40" s="47"/>
    </row>
    <row r="41" s="2" customFormat="1" spans="1:18">
      <c r="A41" s="101"/>
      <c r="B41" s="101"/>
      <c r="C41" s="101"/>
      <c r="D41" s="105"/>
      <c r="E41" s="106"/>
      <c r="F41" s="105"/>
      <c r="G41" s="107"/>
      <c r="H41" s="107"/>
      <c r="I41" s="107"/>
      <c r="J41" s="8"/>
      <c r="K41" s="8"/>
      <c r="L41" s="8"/>
      <c r="M41" s="8"/>
      <c r="N41" s="8"/>
    </row>
    <row r="42" s="2" customFormat="1" spans="1:18">
      <c r="A42" s="101"/>
      <c r="B42" s="101"/>
      <c r="C42" s="101"/>
      <c r="D42" s="102"/>
      <c r="E42" s="103"/>
      <c r="F42" s="102"/>
      <c r="G42" s="104"/>
      <c r="H42" s="104"/>
      <c r="I42" s="104"/>
      <c r="J42" s="8"/>
      <c r="K42" s="8"/>
      <c r="L42" s="8"/>
      <c r="M42" s="8"/>
      <c r="N42" s="8"/>
      <c r="Q42" s="47"/>
    </row>
    <row r="43" s="2" customFormat="1" spans="1:18">
      <c r="D43" s="8"/>
      <c r="E43" s="9"/>
      <c r="F43" s="8"/>
      <c r="J43" s="8"/>
      <c r="K43" s="8"/>
      <c r="L43" s="8"/>
      <c r="M43" s="8"/>
      <c r="N43" s="8"/>
    </row>
    <row r="45" spans="1:18">
      <c r="P45" s="108"/>
    </row>
  </sheetData>
  <mergeCells count="12">
    <mergeCell ref="G1:N1"/>
    <mergeCell ref="A2:B2"/>
    <mergeCell ref="G2:J2"/>
    <mergeCell ref="K2:N2"/>
    <mergeCell ref="G3:J3"/>
    <mergeCell ref="K3:N3"/>
    <mergeCell ref="A9:B9"/>
    <mergeCell ref="G9:H9"/>
    <mergeCell ref="A10:B10"/>
    <mergeCell ref="A38:C38"/>
    <mergeCell ref="G10:I16"/>
    <mergeCell ref="J10:K16"/>
  </mergeCells>
  <hyperlinks>
    <hyperlink ref="A5" r:id="rId2" display="niki.lan@hdcvt.com" tooltip="mailto:niki.lan@hdcvt.com"/>
  </hyperlinks>
  <pageMargins left="0.7" right="0.7" top="0.75" bottom="0.75" header="0.3" footer="0.3"/>
  <pageSetup paperSize="9" scale="57" orientation="portrait" horizontalDpi="300" verticalDpi="300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CI</vt:lpstr>
      <vt:lpstr>PACKLING LIST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Blueberry 79</dc:creator>
  <cp:lastModifiedBy>初心</cp:lastModifiedBy>
  <dcterms:created xsi:type="dcterms:W3CDTF">2019-04-03T08:21:00Z</dcterms:created>
  <cp:lastPrinted>2019-07-10T13:01:00Z</cp:lastPrinted>
  <dcterms:modified xsi:type="dcterms:W3CDTF">2026-08-18T07:45:13Z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2CCBB5179756408F88CE43FED47CE9A5_13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